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1526999234\Documents\Contabilidade - Governo Estado\Ano 2017 - Informações técnicas\"/>
    </mc:Choice>
  </mc:AlternateContent>
  <bookViews>
    <workbookView xWindow="0" yWindow="0" windowWidth="28800" windowHeight="13020" activeTab="1"/>
  </bookViews>
  <sheets>
    <sheet name="Pagamentos DFC" sheetId="1" r:id="rId1"/>
    <sheet name="Receita orçamentária DFC" sheetId="2" r:id="rId2"/>
  </sheets>
  <definedNames>
    <definedName name="_xlnm._FilterDatabase" localSheetId="0" hidden="1">'Pagamentos DFC'!$A$1:$M$629</definedName>
    <definedName name="_xlnm._FilterDatabase" localSheetId="1" hidden="1">'Receita orçamentária DFC'!$A$1:$H$138</definedName>
  </definedNames>
  <calcPr calcId="152511"/>
</workbook>
</file>

<file path=xl/calcChain.xml><?xml version="1.0" encoding="utf-8"?>
<calcChain xmlns="http://schemas.openxmlformats.org/spreadsheetml/2006/main">
  <c r="M139" i="2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2" i="2"/>
  <c r="L139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2" i="2"/>
  <c r="K139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2" i="2"/>
  <c r="J146" i="2"/>
  <c r="J145" i="2"/>
  <c r="J139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2" i="2"/>
  <c r="I139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2" i="2"/>
  <c r="G2" i="2"/>
  <c r="G11" i="2"/>
  <c r="G12" i="2"/>
  <c r="G13" i="2"/>
  <c r="G14" i="2"/>
  <c r="G27" i="2"/>
  <c r="G28" i="2"/>
  <c r="G29" i="2"/>
  <c r="G30" i="2"/>
  <c r="G43" i="2"/>
  <c r="G44" i="2"/>
  <c r="G45" i="2"/>
  <c r="G46" i="2"/>
  <c r="G59" i="2"/>
  <c r="G60" i="2"/>
  <c r="G61" i="2"/>
  <c r="G62" i="2"/>
  <c r="G75" i="2"/>
  <c r="G76" i="2"/>
  <c r="G77" i="2"/>
  <c r="G78" i="2"/>
  <c r="G91" i="2"/>
  <c r="G92" i="2"/>
  <c r="G93" i="2"/>
  <c r="G94" i="2"/>
  <c r="G107" i="2"/>
  <c r="G108" i="2"/>
  <c r="G109" i="2"/>
  <c r="G110" i="2"/>
  <c r="G123" i="2"/>
  <c r="G124" i="2"/>
  <c r="G125" i="2"/>
  <c r="G126" i="2"/>
  <c r="E139" i="2"/>
  <c r="F3" i="2"/>
  <c r="F4" i="2"/>
  <c r="F6" i="2"/>
  <c r="F19" i="2"/>
  <c r="F20" i="2"/>
  <c r="F27" i="2"/>
  <c r="F28" i="2"/>
  <c r="F43" i="2"/>
  <c r="F44" i="2"/>
  <c r="F46" i="2"/>
  <c r="F51" i="2"/>
  <c r="F67" i="2"/>
  <c r="F68" i="2"/>
  <c r="F70" i="2"/>
  <c r="F83" i="2"/>
  <c r="F84" i="2"/>
  <c r="F91" i="2"/>
  <c r="F92" i="2"/>
  <c r="F107" i="2"/>
  <c r="F108" i="2"/>
  <c r="F110" i="2"/>
  <c r="F115" i="2"/>
  <c r="F131" i="2"/>
  <c r="F132" i="2"/>
  <c r="F134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2" i="2"/>
  <c r="C3" i="2"/>
  <c r="C4" i="2"/>
  <c r="C5" i="2"/>
  <c r="F5" i="2" s="1"/>
  <c r="C6" i="2"/>
  <c r="G6" i="2" s="1"/>
  <c r="C7" i="2"/>
  <c r="G7" i="2" s="1"/>
  <c r="C8" i="2"/>
  <c r="G8" i="2" s="1"/>
  <c r="C9" i="2"/>
  <c r="G9" i="2" s="1"/>
  <c r="C10" i="2"/>
  <c r="C11" i="2"/>
  <c r="F11" i="2" s="1"/>
  <c r="C12" i="2"/>
  <c r="C13" i="2"/>
  <c r="F13" i="2" s="1"/>
  <c r="C14" i="2"/>
  <c r="F14" i="2" s="1"/>
  <c r="C15" i="2"/>
  <c r="G15" i="2" s="1"/>
  <c r="C16" i="2"/>
  <c r="G16" i="2" s="1"/>
  <c r="C17" i="2"/>
  <c r="G17" i="2" s="1"/>
  <c r="C18" i="2"/>
  <c r="C19" i="2"/>
  <c r="G19" i="2" s="1"/>
  <c r="C20" i="2"/>
  <c r="C21" i="2"/>
  <c r="F21" i="2" s="1"/>
  <c r="C22" i="2"/>
  <c r="C23" i="2"/>
  <c r="G23" i="2" s="1"/>
  <c r="C24" i="2"/>
  <c r="G24" i="2" s="1"/>
  <c r="C25" i="2"/>
  <c r="G25" i="2" s="1"/>
  <c r="C26" i="2"/>
  <c r="C27" i="2"/>
  <c r="C28" i="2"/>
  <c r="C29" i="2"/>
  <c r="F29" i="2" s="1"/>
  <c r="C30" i="2"/>
  <c r="F30" i="2" s="1"/>
  <c r="C31" i="2"/>
  <c r="G31" i="2" s="1"/>
  <c r="C32" i="2"/>
  <c r="G32" i="2" s="1"/>
  <c r="C33" i="2"/>
  <c r="G33" i="2" s="1"/>
  <c r="C34" i="2"/>
  <c r="C35" i="2"/>
  <c r="G35" i="2" s="1"/>
  <c r="C36" i="2"/>
  <c r="F36" i="2" s="1"/>
  <c r="C37" i="2"/>
  <c r="F37" i="2" s="1"/>
  <c r="C38" i="2"/>
  <c r="G38" i="2" s="1"/>
  <c r="C39" i="2"/>
  <c r="G39" i="2" s="1"/>
  <c r="C40" i="2"/>
  <c r="G40" i="2" s="1"/>
  <c r="C41" i="2"/>
  <c r="G41" i="2" s="1"/>
  <c r="C42" i="2"/>
  <c r="C43" i="2"/>
  <c r="C44" i="2"/>
  <c r="C45" i="2"/>
  <c r="F45" i="2" s="1"/>
  <c r="C46" i="2"/>
  <c r="C47" i="2"/>
  <c r="G47" i="2" s="1"/>
  <c r="C48" i="2"/>
  <c r="G48" i="2" s="1"/>
  <c r="C49" i="2"/>
  <c r="G49" i="2" s="1"/>
  <c r="C50" i="2"/>
  <c r="C51" i="2"/>
  <c r="G51" i="2" s="1"/>
  <c r="C52" i="2"/>
  <c r="C53" i="2"/>
  <c r="F53" i="2" s="1"/>
  <c r="C54" i="2"/>
  <c r="C55" i="2"/>
  <c r="G55" i="2" s="1"/>
  <c r="C56" i="2"/>
  <c r="G56" i="2" s="1"/>
  <c r="C57" i="2"/>
  <c r="G57" i="2" s="1"/>
  <c r="C58" i="2"/>
  <c r="C59" i="2"/>
  <c r="F59" i="2" s="1"/>
  <c r="C60" i="2"/>
  <c r="C61" i="2"/>
  <c r="F61" i="2" s="1"/>
  <c r="C62" i="2"/>
  <c r="F62" i="2" s="1"/>
  <c r="C63" i="2"/>
  <c r="G63" i="2" s="1"/>
  <c r="C64" i="2"/>
  <c r="G64" i="2" s="1"/>
  <c r="C65" i="2"/>
  <c r="G65" i="2" s="1"/>
  <c r="C66" i="2"/>
  <c r="C67" i="2"/>
  <c r="G67" i="2" s="1"/>
  <c r="C68" i="2"/>
  <c r="C69" i="2"/>
  <c r="F69" i="2" s="1"/>
  <c r="C70" i="2"/>
  <c r="G70" i="2" s="1"/>
  <c r="C71" i="2"/>
  <c r="G71" i="2" s="1"/>
  <c r="C72" i="2"/>
  <c r="G72" i="2" s="1"/>
  <c r="C73" i="2"/>
  <c r="G73" i="2" s="1"/>
  <c r="C74" i="2"/>
  <c r="C75" i="2"/>
  <c r="F75" i="2" s="1"/>
  <c r="C76" i="2"/>
  <c r="C77" i="2"/>
  <c r="F77" i="2" s="1"/>
  <c r="C78" i="2"/>
  <c r="F78" i="2" s="1"/>
  <c r="C79" i="2"/>
  <c r="G79" i="2" s="1"/>
  <c r="C80" i="2"/>
  <c r="G80" i="2" s="1"/>
  <c r="C81" i="2"/>
  <c r="G81" i="2" s="1"/>
  <c r="C82" i="2"/>
  <c r="C83" i="2"/>
  <c r="G83" i="2" s="1"/>
  <c r="C84" i="2"/>
  <c r="C85" i="2"/>
  <c r="F85" i="2" s="1"/>
  <c r="C86" i="2"/>
  <c r="G86" i="2" s="1"/>
  <c r="C87" i="2"/>
  <c r="G87" i="2" s="1"/>
  <c r="C88" i="2"/>
  <c r="G88" i="2" s="1"/>
  <c r="C89" i="2"/>
  <c r="G89" i="2" s="1"/>
  <c r="C90" i="2"/>
  <c r="C91" i="2"/>
  <c r="C92" i="2"/>
  <c r="C93" i="2"/>
  <c r="F93" i="2" s="1"/>
  <c r="C94" i="2"/>
  <c r="F94" i="2" s="1"/>
  <c r="C95" i="2"/>
  <c r="G95" i="2" s="1"/>
  <c r="C96" i="2"/>
  <c r="G96" i="2" s="1"/>
  <c r="C97" i="2"/>
  <c r="G97" i="2" s="1"/>
  <c r="C98" i="2"/>
  <c r="C99" i="2"/>
  <c r="G99" i="2" s="1"/>
  <c r="C100" i="2"/>
  <c r="C101" i="2"/>
  <c r="F101" i="2" s="1"/>
  <c r="C102" i="2"/>
  <c r="G102" i="2" s="1"/>
  <c r="C103" i="2"/>
  <c r="G103" i="2" s="1"/>
  <c r="C104" i="2"/>
  <c r="G104" i="2" s="1"/>
  <c r="C105" i="2"/>
  <c r="G105" i="2" s="1"/>
  <c r="C106" i="2"/>
  <c r="C107" i="2"/>
  <c r="C108" i="2"/>
  <c r="C109" i="2"/>
  <c r="F109" i="2" s="1"/>
  <c r="C110" i="2"/>
  <c r="C111" i="2"/>
  <c r="G111" i="2" s="1"/>
  <c r="C112" i="2"/>
  <c r="G112" i="2" s="1"/>
  <c r="C113" i="2"/>
  <c r="G113" i="2" s="1"/>
  <c r="C114" i="2"/>
  <c r="C115" i="2"/>
  <c r="G115" i="2" s="1"/>
  <c r="C116" i="2"/>
  <c r="C117" i="2"/>
  <c r="F117" i="2" s="1"/>
  <c r="C118" i="2"/>
  <c r="C119" i="2"/>
  <c r="G119" i="2" s="1"/>
  <c r="C120" i="2"/>
  <c r="G120" i="2" s="1"/>
  <c r="C121" i="2"/>
  <c r="G121" i="2" s="1"/>
  <c r="C122" i="2"/>
  <c r="C123" i="2"/>
  <c r="F123" i="2" s="1"/>
  <c r="C124" i="2"/>
  <c r="C125" i="2"/>
  <c r="F125" i="2" s="1"/>
  <c r="C126" i="2"/>
  <c r="F126" i="2" s="1"/>
  <c r="C127" i="2"/>
  <c r="G127" i="2" s="1"/>
  <c r="C128" i="2"/>
  <c r="G128" i="2" s="1"/>
  <c r="C129" i="2"/>
  <c r="G129" i="2" s="1"/>
  <c r="C130" i="2"/>
  <c r="C131" i="2"/>
  <c r="G131" i="2" s="1"/>
  <c r="C132" i="2"/>
  <c r="C133" i="2"/>
  <c r="F133" i="2" s="1"/>
  <c r="C134" i="2"/>
  <c r="G134" i="2" s="1"/>
  <c r="C135" i="2"/>
  <c r="G135" i="2" s="1"/>
  <c r="C136" i="2"/>
  <c r="G136" i="2" s="1"/>
  <c r="C137" i="2"/>
  <c r="G137" i="2" s="1"/>
  <c r="C138" i="2"/>
  <c r="C2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L635" i="1"/>
  <c r="F100" i="2" l="1"/>
  <c r="G133" i="2"/>
  <c r="G117" i="2"/>
  <c r="G101" i="2"/>
  <c r="G85" i="2"/>
  <c r="G69" i="2"/>
  <c r="G53" i="2"/>
  <c r="G37" i="2"/>
  <c r="G21" i="2"/>
  <c r="G5" i="2"/>
  <c r="F86" i="2"/>
  <c r="F22" i="2"/>
  <c r="F124" i="2"/>
  <c r="F102" i="2"/>
  <c r="F60" i="2"/>
  <c r="F38" i="2"/>
  <c r="G54" i="2"/>
  <c r="G22" i="2"/>
  <c r="F118" i="2"/>
  <c r="F99" i="2"/>
  <c r="F76" i="2"/>
  <c r="F54" i="2"/>
  <c r="F35" i="2"/>
  <c r="F12" i="2"/>
  <c r="G132" i="2"/>
  <c r="G116" i="2"/>
  <c r="G100" i="2"/>
  <c r="G84" i="2"/>
  <c r="G68" i="2"/>
  <c r="G52" i="2"/>
  <c r="G36" i="2"/>
  <c r="G20" i="2"/>
  <c r="G4" i="2"/>
  <c r="G118" i="2"/>
  <c r="F2" i="2"/>
  <c r="F116" i="2"/>
  <c r="F52" i="2"/>
  <c r="G3" i="2"/>
  <c r="F137" i="2"/>
  <c r="F129" i="2"/>
  <c r="F113" i="2"/>
  <c r="F105" i="2"/>
  <c r="F97" i="2"/>
  <c r="F89" i="2"/>
  <c r="F81" i="2"/>
  <c r="F73" i="2"/>
  <c r="F65" i="2"/>
  <c r="F57" i="2"/>
  <c r="F49" i="2"/>
  <c r="F41" i="2"/>
  <c r="F33" i="2"/>
  <c r="F25" i="2"/>
  <c r="F17" i="2"/>
  <c r="F9" i="2"/>
  <c r="F136" i="2"/>
  <c r="F128" i="2"/>
  <c r="F120" i="2"/>
  <c r="F112" i="2"/>
  <c r="F104" i="2"/>
  <c r="F96" i="2"/>
  <c r="F88" i="2"/>
  <c r="F80" i="2"/>
  <c r="F72" i="2"/>
  <c r="F64" i="2"/>
  <c r="F56" i="2"/>
  <c r="F48" i="2"/>
  <c r="F40" i="2"/>
  <c r="F32" i="2"/>
  <c r="F24" i="2"/>
  <c r="F16" i="2"/>
  <c r="F8" i="2"/>
  <c r="F139" i="2" s="1"/>
  <c r="G138" i="2"/>
  <c r="G130" i="2"/>
  <c r="G122" i="2"/>
  <c r="G114" i="2"/>
  <c r="G106" i="2"/>
  <c r="G98" i="2"/>
  <c r="G90" i="2"/>
  <c r="G82" i="2"/>
  <c r="G74" i="2"/>
  <c r="G66" i="2"/>
  <c r="G58" i="2"/>
  <c r="G50" i="2"/>
  <c r="G42" i="2"/>
  <c r="G34" i="2"/>
  <c r="G26" i="2"/>
  <c r="G18" i="2"/>
  <c r="G10" i="2"/>
  <c r="F138" i="2"/>
  <c r="F130" i="2"/>
  <c r="F122" i="2"/>
  <c r="F114" i="2"/>
  <c r="F106" i="2"/>
  <c r="F98" i="2"/>
  <c r="F90" i="2"/>
  <c r="F82" i="2"/>
  <c r="F74" i="2"/>
  <c r="F66" i="2"/>
  <c r="F58" i="2"/>
  <c r="F50" i="2"/>
  <c r="F42" i="2"/>
  <c r="F34" i="2"/>
  <c r="F26" i="2"/>
  <c r="F18" i="2"/>
  <c r="F10" i="2"/>
  <c r="F121" i="2"/>
  <c r="F135" i="2"/>
  <c r="F127" i="2"/>
  <c r="F119" i="2"/>
  <c r="F111" i="2"/>
  <c r="F103" i="2"/>
  <c r="F95" i="2"/>
  <c r="F87" i="2"/>
  <c r="F79" i="2"/>
  <c r="F71" i="2"/>
  <c r="F63" i="2"/>
  <c r="F55" i="2"/>
  <c r="F47" i="2"/>
  <c r="F39" i="2"/>
  <c r="F31" i="2"/>
  <c r="F23" i="2"/>
  <c r="F15" i="2"/>
  <c r="F7" i="2"/>
  <c r="G139" i="2" l="1"/>
  <c r="H139" i="2"/>
  <c r="G630" i="1" l="1"/>
  <c r="C3" i="1" l="1"/>
  <c r="D3" i="1"/>
  <c r="E3" i="1"/>
  <c r="F3" i="1"/>
  <c r="C4" i="1"/>
  <c r="D4" i="1"/>
  <c r="E4" i="1"/>
  <c r="F4" i="1"/>
  <c r="C5" i="1"/>
  <c r="D5" i="1"/>
  <c r="E5" i="1"/>
  <c r="F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54" i="1"/>
  <c r="D54" i="1"/>
  <c r="E54" i="1"/>
  <c r="F54" i="1"/>
  <c r="C55" i="1"/>
  <c r="D55" i="1"/>
  <c r="E55" i="1"/>
  <c r="F55" i="1"/>
  <c r="C56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C61" i="1"/>
  <c r="D61" i="1"/>
  <c r="E61" i="1"/>
  <c r="F61" i="1"/>
  <c r="C62" i="1"/>
  <c r="D62" i="1"/>
  <c r="E62" i="1"/>
  <c r="F62" i="1"/>
  <c r="C63" i="1"/>
  <c r="D63" i="1"/>
  <c r="E63" i="1"/>
  <c r="F63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68" i="1"/>
  <c r="D68" i="1"/>
  <c r="E68" i="1"/>
  <c r="F68" i="1"/>
  <c r="C69" i="1"/>
  <c r="D69" i="1"/>
  <c r="E69" i="1"/>
  <c r="F69" i="1"/>
  <c r="C70" i="1"/>
  <c r="D70" i="1"/>
  <c r="E70" i="1"/>
  <c r="F70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5" i="1"/>
  <c r="D75" i="1"/>
  <c r="E75" i="1"/>
  <c r="F75" i="1"/>
  <c r="C76" i="1"/>
  <c r="D76" i="1"/>
  <c r="E76" i="1"/>
  <c r="F76" i="1"/>
  <c r="C77" i="1"/>
  <c r="D77" i="1"/>
  <c r="E77" i="1"/>
  <c r="F77" i="1"/>
  <c r="C78" i="1"/>
  <c r="D78" i="1"/>
  <c r="E78" i="1"/>
  <c r="F78" i="1"/>
  <c r="C79" i="1"/>
  <c r="D79" i="1"/>
  <c r="E79" i="1"/>
  <c r="F79" i="1"/>
  <c r="C80" i="1"/>
  <c r="D80" i="1"/>
  <c r="E80" i="1"/>
  <c r="F80" i="1"/>
  <c r="C81" i="1"/>
  <c r="D81" i="1"/>
  <c r="E81" i="1"/>
  <c r="F81" i="1"/>
  <c r="C82" i="1"/>
  <c r="D82" i="1"/>
  <c r="E82" i="1"/>
  <c r="F82" i="1"/>
  <c r="C83" i="1"/>
  <c r="D83" i="1"/>
  <c r="E83" i="1"/>
  <c r="F83" i="1"/>
  <c r="C84" i="1"/>
  <c r="D84" i="1"/>
  <c r="E84" i="1"/>
  <c r="F84" i="1"/>
  <c r="C85" i="1"/>
  <c r="D85" i="1"/>
  <c r="E85" i="1"/>
  <c r="F85" i="1"/>
  <c r="C86" i="1"/>
  <c r="D86" i="1"/>
  <c r="E86" i="1"/>
  <c r="F86" i="1"/>
  <c r="C87" i="1"/>
  <c r="D87" i="1"/>
  <c r="E87" i="1"/>
  <c r="F87" i="1"/>
  <c r="C88" i="1"/>
  <c r="D88" i="1"/>
  <c r="E88" i="1"/>
  <c r="F88" i="1"/>
  <c r="C89" i="1"/>
  <c r="D89" i="1"/>
  <c r="E89" i="1"/>
  <c r="F89" i="1"/>
  <c r="C90" i="1"/>
  <c r="D90" i="1"/>
  <c r="E90" i="1"/>
  <c r="F90" i="1"/>
  <c r="C91" i="1"/>
  <c r="D91" i="1"/>
  <c r="E91" i="1"/>
  <c r="F91" i="1"/>
  <c r="C92" i="1"/>
  <c r="D92" i="1"/>
  <c r="E92" i="1"/>
  <c r="F92" i="1"/>
  <c r="C93" i="1"/>
  <c r="D93" i="1"/>
  <c r="E93" i="1"/>
  <c r="F93" i="1"/>
  <c r="C94" i="1"/>
  <c r="D94" i="1"/>
  <c r="E94" i="1"/>
  <c r="F94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C101" i="1"/>
  <c r="D101" i="1"/>
  <c r="E101" i="1"/>
  <c r="F101" i="1"/>
  <c r="C102" i="1"/>
  <c r="D102" i="1"/>
  <c r="E102" i="1"/>
  <c r="F102" i="1"/>
  <c r="C103" i="1"/>
  <c r="D103" i="1"/>
  <c r="E103" i="1"/>
  <c r="F103" i="1"/>
  <c r="C104" i="1"/>
  <c r="D104" i="1"/>
  <c r="E104" i="1"/>
  <c r="F104" i="1"/>
  <c r="C105" i="1"/>
  <c r="D105" i="1"/>
  <c r="E105" i="1"/>
  <c r="F105" i="1"/>
  <c r="C106" i="1"/>
  <c r="D106" i="1"/>
  <c r="E106" i="1"/>
  <c r="F106" i="1"/>
  <c r="C107" i="1"/>
  <c r="D107" i="1"/>
  <c r="E107" i="1"/>
  <c r="F107" i="1"/>
  <c r="C108" i="1"/>
  <c r="D108" i="1"/>
  <c r="E108" i="1"/>
  <c r="F108" i="1"/>
  <c r="C109" i="1"/>
  <c r="D109" i="1"/>
  <c r="E109" i="1"/>
  <c r="F109" i="1"/>
  <c r="C110" i="1"/>
  <c r="D110" i="1"/>
  <c r="E110" i="1"/>
  <c r="F110" i="1"/>
  <c r="C111" i="1"/>
  <c r="D111" i="1"/>
  <c r="E111" i="1"/>
  <c r="F111" i="1"/>
  <c r="C112" i="1"/>
  <c r="D112" i="1"/>
  <c r="E112" i="1"/>
  <c r="F112" i="1"/>
  <c r="C113" i="1"/>
  <c r="D113" i="1"/>
  <c r="E113" i="1"/>
  <c r="F113" i="1"/>
  <c r="C114" i="1"/>
  <c r="D114" i="1"/>
  <c r="E114" i="1"/>
  <c r="F114" i="1"/>
  <c r="C115" i="1"/>
  <c r="D115" i="1"/>
  <c r="E115" i="1"/>
  <c r="F115" i="1"/>
  <c r="C116" i="1"/>
  <c r="D116" i="1"/>
  <c r="E116" i="1"/>
  <c r="F116" i="1"/>
  <c r="C117" i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C121" i="1"/>
  <c r="D121" i="1"/>
  <c r="E121" i="1"/>
  <c r="F121" i="1"/>
  <c r="C122" i="1"/>
  <c r="D122" i="1"/>
  <c r="E122" i="1"/>
  <c r="F122" i="1"/>
  <c r="C123" i="1"/>
  <c r="D123" i="1"/>
  <c r="E123" i="1"/>
  <c r="F123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D137" i="1"/>
  <c r="E137" i="1"/>
  <c r="F137" i="1"/>
  <c r="C138" i="1"/>
  <c r="D138" i="1"/>
  <c r="E138" i="1"/>
  <c r="F138" i="1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47" i="1"/>
  <c r="D147" i="1"/>
  <c r="E147" i="1"/>
  <c r="F147" i="1"/>
  <c r="C148" i="1"/>
  <c r="D148" i="1"/>
  <c r="E148" i="1"/>
  <c r="F148" i="1"/>
  <c r="C149" i="1"/>
  <c r="D149" i="1"/>
  <c r="E149" i="1"/>
  <c r="F149" i="1"/>
  <c r="C150" i="1"/>
  <c r="D150" i="1"/>
  <c r="E150" i="1"/>
  <c r="F150" i="1"/>
  <c r="C151" i="1"/>
  <c r="D151" i="1"/>
  <c r="E151" i="1"/>
  <c r="F151" i="1"/>
  <c r="C152" i="1"/>
  <c r="D152" i="1"/>
  <c r="E152" i="1"/>
  <c r="F152" i="1"/>
  <c r="C153" i="1"/>
  <c r="D153" i="1"/>
  <c r="E153" i="1"/>
  <c r="F153" i="1"/>
  <c r="C154" i="1"/>
  <c r="D154" i="1"/>
  <c r="E154" i="1"/>
  <c r="F154" i="1"/>
  <c r="C155" i="1"/>
  <c r="D155" i="1"/>
  <c r="E155" i="1"/>
  <c r="F155" i="1"/>
  <c r="C156" i="1"/>
  <c r="D156" i="1"/>
  <c r="E156" i="1"/>
  <c r="F156" i="1"/>
  <c r="C157" i="1"/>
  <c r="D157" i="1"/>
  <c r="E157" i="1"/>
  <c r="F157" i="1"/>
  <c r="C158" i="1"/>
  <c r="D158" i="1"/>
  <c r="E158" i="1"/>
  <c r="F158" i="1"/>
  <c r="C159" i="1"/>
  <c r="D159" i="1"/>
  <c r="E159" i="1"/>
  <c r="F159" i="1"/>
  <c r="C160" i="1"/>
  <c r="D160" i="1"/>
  <c r="E160" i="1"/>
  <c r="F160" i="1"/>
  <c r="C161" i="1"/>
  <c r="D161" i="1"/>
  <c r="E161" i="1"/>
  <c r="F161" i="1"/>
  <c r="C162" i="1"/>
  <c r="D162" i="1"/>
  <c r="E162" i="1"/>
  <c r="F162" i="1"/>
  <c r="C163" i="1"/>
  <c r="D163" i="1"/>
  <c r="E163" i="1"/>
  <c r="F163" i="1"/>
  <c r="C164" i="1"/>
  <c r="D164" i="1"/>
  <c r="E164" i="1"/>
  <c r="F164" i="1"/>
  <c r="C165" i="1"/>
  <c r="D165" i="1"/>
  <c r="E165" i="1"/>
  <c r="F165" i="1"/>
  <c r="C166" i="1"/>
  <c r="D166" i="1"/>
  <c r="E166" i="1"/>
  <c r="F166" i="1"/>
  <c r="C167" i="1"/>
  <c r="D167" i="1"/>
  <c r="E167" i="1"/>
  <c r="F167" i="1"/>
  <c r="C168" i="1"/>
  <c r="D168" i="1"/>
  <c r="E168" i="1"/>
  <c r="F168" i="1"/>
  <c r="C169" i="1"/>
  <c r="D169" i="1"/>
  <c r="E169" i="1"/>
  <c r="F169" i="1"/>
  <c r="C170" i="1"/>
  <c r="D170" i="1"/>
  <c r="E170" i="1"/>
  <c r="F170" i="1"/>
  <c r="C171" i="1"/>
  <c r="D171" i="1"/>
  <c r="E171" i="1"/>
  <c r="F171" i="1"/>
  <c r="C172" i="1"/>
  <c r="D172" i="1"/>
  <c r="E172" i="1"/>
  <c r="F172" i="1"/>
  <c r="C173" i="1"/>
  <c r="D173" i="1"/>
  <c r="E173" i="1"/>
  <c r="F173" i="1"/>
  <c r="C174" i="1"/>
  <c r="D174" i="1"/>
  <c r="E174" i="1"/>
  <c r="F174" i="1"/>
  <c r="C175" i="1"/>
  <c r="D175" i="1"/>
  <c r="E175" i="1"/>
  <c r="F175" i="1"/>
  <c r="C176" i="1"/>
  <c r="D176" i="1"/>
  <c r="E176" i="1"/>
  <c r="F176" i="1"/>
  <c r="C177" i="1"/>
  <c r="D177" i="1"/>
  <c r="E177" i="1"/>
  <c r="F177" i="1"/>
  <c r="C178" i="1"/>
  <c r="D178" i="1"/>
  <c r="E178" i="1"/>
  <c r="F178" i="1"/>
  <c r="C179" i="1"/>
  <c r="D179" i="1"/>
  <c r="E179" i="1"/>
  <c r="F179" i="1"/>
  <c r="C180" i="1"/>
  <c r="D180" i="1"/>
  <c r="E180" i="1"/>
  <c r="F180" i="1"/>
  <c r="C181" i="1"/>
  <c r="D181" i="1"/>
  <c r="E181" i="1"/>
  <c r="F181" i="1"/>
  <c r="C182" i="1"/>
  <c r="D182" i="1"/>
  <c r="E182" i="1"/>
  <c r="F182" i="1"/>
  <c r="C183" i="1"/>
  <c r="D183" i="1"/>
  <c r="E183" i="1"/>
  <c r="F183" i="1"/>
  <c r="C184" i="1"/>
  <c r="D184" i="1"/>
  <c r="E184" i="1"/>
  <c r="F184" i="1"/>
  <c r="C185" i="1"/>
  <c r="D185" i="1"/>
  <c r="E185" i="1"/>
  <c r="F185" i="1"/>
  <c r="C186" i="1"/>
  <c r="D186" i="1"/>
  <c r="E186" i="1"/>
  <c r="F186" i="1"/>
  <c r="C187" i="1"/>
  <c r="D187" i="1"/>
  <c r="E187" i="1"/>
  <c r="F187" i="1"/>
  <c r="C188" i="1"/>
  <c r="D188" i="1"/>
  <c r="E188" i="1"/>
  <c r="F188" i="1"/>
  <c r="C189" i="1"/>
  <c r="D189" i="1"/>
  <c r="E189" i="1"/>
  <c r="F189" i="1"/>
  <c r="C190" i="1"/>
  <c r="D190" i="1"/>
  <c r="E190" i="1"/>
  <c r="F190" i="1"/>
  <c r="C191" i="1"/>
  <c r="D191" i="1"/>
  <c r="E191" i="1"/>
  <c r="F191" i="1"/>
  <c r="C192" i="1"/>
  <c r="D192" i="1"/>
  <c r="E192" i="1"/>
  <c r="F192" i="1"/>
  <c r="C193" i="1"/>
  <c r="D193" i="1"/>
  <c r="E193" i="1"/>
  <c r="F193" i="1"/>
  <c r="C194" i="1"/>
  <c r="D194" i="1"/>
  <c r="E194" i="1"/>
  <c r="F194" i="1"/>
  <c r="C195" i="1"/>
  <c r="D195" i="1"/>
  <c r="E195" i="1"/>
  <c r="F195" i="1"/>
  <c r="C196" i="1"/>
  <c r="D196" i="1"/>
  <c r="E196" i="1"/>
  <c r="F196" i="1"/>
  <c r="C197" i="1"/>
  <c r="D197" i="1"/>
  <c r="E197" i="1"/>
  <c r="F197" i="1"/>
  <c r="C198" i="1"/>
  <c r="D198" i="1"/>
  <c r="E198" i="1"/>
  <c r="F198" i="1"/>
  <c r="C199" i="1"/>
  <c r="D199" i="1"/>
  <c r="E199" i="1"/>
  <c r="F199" i="1"/>
  <c r="C200" i="1"/>
  <c r="D200" i="1"/>
  <c r="E200" i="1"/>
  <c r="F200" i="1"/>
  <c r="C201" i="1"/>
  <c r="D201" i="1"/>
  <c r="E201" i="1"/>
  <c r="F201" i="1"/>
  <c r="C202" i="1"/>
  <c r="D202" i="1"/>
  <c r="E202" i="1"/>
  <c r="F202" i="1"/>
  <c r="C203" i="1"/>
  <c r="D203" i="1"/>
  <c r="E203" i="1"/>
  <c r="F203" i="1"/>
  <c r="C204" i="1"/>
  <c r="D204" i="1"/>
  <c r="E204" i="1"/>
  <c r="F204" i="1"/>
  <c r="C205" i="1"/>
  <c r="D205" i="1"/>
  <c r="E205" i="1"/>
  <c r="F205" i="1"/>
  <c r="C206" i="1"/>
  <c r="D206" i="1"/>
  <c r="E206" i="1"/>
  <c r="F206" i="1"/>
  <c r="C207" i="1"/>
  <c r="D207" i="1"/>
  <c r="E207" i="1"/>
  <c r="F207" i="1"/>
  <c r="C208" i="1"/>
  <c r="D208" i="1"/>
  <c r="E208" i="1"/>
  <c r="F208" i="1"/>
  <c r="C209" i="1"/>
  <c r="D209" i="1"/>
  <c r="E209" i="1"/>
  <c r="F209" i="1"/>
  <c r="C210" i="1"/>
  <c r="D210" i="1"/>
  <c r="E210" i="1"/>
  <c r="F210" i="1"/>
  <c r="C211" i="1"/>
  <c r="D211" i="1"/>
  <c r="E211" i="1"/>
  <c r="F211" i="1"/>
  <c r="C212" i="1"/>
  <c r="D212" i="1"/>
  <c r="E212" i="1"/>
  <c r="F212" i="1"/>
  <c r="C213" i="1"/>
  <c r="D213" i="1"/>
  <c r="E213" i="1"/>
  <c r="F213" i="1"/>
  <c r="C214" i="1"/>
  <c r="D214" i="1"/>
  <c r="E214" i="1"/>
  <c r="F214" i="1"/>
  <c r="C215" i="1"/>
  <c r="D215" i="1"/>
  <c r="E215" i="1"/>
  <c r="F215" i="1"/>
  <c r="C216" i="1"/>
  <c r="D216" i="1"/>
  <c r="E216" i="1"/>
  <c r="F216" i="1"/>
  <c r="C217" i="1"/>
  <c r="D217" i="1"/>
  <c r="E217" i="1"/>
  <c r="F217" i="1"/>
  <c r="C218" i="1"/>
  <c r="D218" i="1"/>
  <c r="E218" i="1"/>
  <c r="F218" i="1"/>
  <c r="C219" i="1"/>
  <c r="D219" i="1"/>
  <c r="E219" i="1"/>
  <c r="F219" i="1"/>
  <c r="C220" i="1"/>
  <c r="D220" i="1"/>
  <c r="E220" i="1"/>
  <c r="F220" i="1"/>
  <c r="C221" i="1"/>
  <c r="D221" i="1"/>
  <c r="E221" i="1"/>
  <c r="F221" i="1"/>
  <c r="C222" i="1"/>
  <c r="D222" i="1"/>
  <c r="E222" i="1"/>
  <c r="F222" i="1"/>
  <c r="C223" i="1"/>
  <c r="D223" i="1"/>
  <c r="E223" i="1"/>
  <c r="F223" i="1"/>
  <c r="C224" i="1"/>
  <c r="D224" i="1"/>
  <c r="E224" i="1"/>
  <c r="F224" i="1"/>
  <c r="C225" i="1"/>
  <c r="D225" i="1"/>
  <c r="E225" i="1"/>
  <c r="F225" i="1"/>
  <c r="C226" i="1"/>
  <c r="D226" i="1"/>
  <c r="E226" i="1"/>
  <c r="F226" i="1"/>
  <c r="C227" i="1"/>
  <c r="D227" i="1"/>
  <c r="E227" i="1"/>
  <c r="F227" i="1"/>
  <c r="C228" i="1"/>
  <c r="D228" i="1"/>
  <c r="E228" i="1"/>
  <c r="F228" i="1"/>
  <c r="C229" i="1"/>
  <c r="D229" i="1"/>
  <c r="E229" i="1"/>
  <c r="F229" i="1"/>
  <c r="C230" i="1"/>
  <c r="D230" i="1"/>
  <c r="E230" i="1"/>
  <c r="F230" i="1"/>
  <c r="C231" i="1"/>
  <c r="D231" i="1"/>
  <c r="E231" i="1"/>
  <c r="F231" i="1"/>
  <c r="C232" i="1"/>
  <c r="D232" i="1"/>
  <c r="E232" i="1"/>
  <c r="F232" i="1"/>
  <c r="C233" i="1"/>
  <c r="D233" i="1"/>
  <c r="E233" i="1"/>
  <c r="F233" i="1"/>
  <c r="C234" i="1"/>
  <c r="D234" i="1"/>
  <c r="E234" i="1"/>
  <c r="F234" i="1"/>
  <c r="C235" i="1"/>
  <c r="D235" i="1"/>
  <c r="E235" i="1"/>
  <c r="F235" i="1"/>
  <c r="C236" i="1"/>
  <c r="D236" i="1"/>
  <c r="E236" i="1"/>
  <c r="F236" i="1"/>
  <c r="C237" i="1"/>
  <c r="D237" i="1"/>
  <c r="E237" i="1"/>
  <c r="F237" i="1"/>
  <c r="C238" i="1"/>
  <c r="D238" i="1"/>
  <c r="E238" i="1"/>
  <c r="F238" i="1"/>
  <c r="C239" i="1"/>
  <c r="D239" i="1"/>
  <c r="E239" i="1"/>
  <c r="F239" i="1"/>
  <c r="C240" i="1"/>
  <c r="D240" i="1"/>
  <c r="E240" i="1"/>
  <c r="F240" i="1"/>
  <c r="C241" i="1"/>
  <c r="D241" i="1"/>
  <c r="E241" i="1"/>
  <c r="F241" i="1"/>
  <c r="C242" i="1"/>
  <c r="D242" i="1"/>
  <c r="E242" i="1"/>
  <c r="F242" i="1"/>
  <c r="C243" i="1"/>
  <c r="D243" i="1"/>
  <c r="E243" i="1"/>
  <c r="F243" i="1"/>
  <c r="C244" i="1"/>
  <c r="D244" i="1"/>
  <c r="E244" i="1"/>
  <c r="F244" i="1"/>
  <c r="C245" i="1"/>
  <c r="D245" i="1"/>
  <c r="E245" i="1"/>
  <c r="F245" i="1"/>
  <c r="C246" i="1"/>
  <c r="D246" i="1"/>
  <c r="E246" i="1"/>
  <c r="F246" i="1"/>
  <c r="C247" i="1"/>
  <c r="D247" i="1"/>
  <c r="E247" i="1"/>
  <c r="F247" i="1"/>
  <c r="C248" i="1"/>
  <c r="D248" i="1"/>
  <c r="E248" i="1"/>
  <c r="F248" i="1"/>
  <c r="C249" i="1"/>
  <c r="D249" i="1"/>
  <c r="E249" i="1"/>
  <c r="F249" i="1"/>
  <c r="C250" i="1"/>
  <c r="D250" i="1"/>
  <c r="E250" i="1"/>
  <c r="F250" i="1"/>
  <c r="C251" i="1"/>
  <c r="D251" i="1"/>
  <c r="E251" i="1"/>
  <c r="F251" i="1"/>
  <c r="C252" i="1"/>
  <c r="D252" i="1"/>
  <c r="E252" i="1"/>
  <c r="F252" i="1"/>
  <c r="C253" i="1"/>
  <c r="D253" i="1"/>
  <c r="E253" i="1"/>
  <c r="F253" i="1"/>
  <c r="C254" i="1"/>
  <c r="D254" i="1"/>
  <c r="E254" i="1"/>
  <c r="F254" i="1"/>
  <c r="C255" i="1"/>
  <c r="D255" i="1"/>
  <c r="E255" i="1"/>
  <c r="F255" i="1"/>
  <c r="C256" i="1"/>
  <c r="D256" i="1"/>
  <c r="E256" i="1"/>
  <c r="F256" i="1"/>
  <c r="C257" i="1"/>
  <c r="D257" i="1"/>
  <c r="E257" i="1"/>
  <c r="F257" i="1"/>
  <c r="C258" i="1"/>
  <c r="D258" i="1"/>
  <c r="E258" i="1"/>
  <c r="F258" i="1"/>
  <c r="C259" i="1"/>
  <c r="D259" i="1"/>
  <c r="E259" i="1"/>
  <c r="F259" i="1"/>
  <c r="C260" i="1"/>
  <c r="D260" i="1"/>
  <c r="E260" i="1"/>
  <c r="F260" i="1"/>
  <c r="C261" i="1"/>
  <c r="D261" i="1"/>
  <c r="E261" i="1"/>
  <c r="F261" i="1"/>
  <c r="C262" i="1"/>
  <c r="D262" i="1"/>
  <c r="E262" i="1"/>
  <c r="F262" i="1"/>
  <c r="C263" i="1"/>
  <c r="D263" i="1"/>
  <c r="E263" i="1"/>
  <c r="F263" i="1"/>
  <c r="C264" i="1"/>
  <c r="D264" i="1"/>
  <c r="E264" i="1"/>
  <c r="F264" i="1"/>
  <c r="C265" i="1"/>
  <c r="D265" i="1"/>
  <c r="E265" i="1"/>
  <c r="F265" i="1"/>
  <c r="C266" i="1"/>
  <c r="D266" i="1"/>
  <c r="E266" i="1"/>
  <c r="F266" i="1"/>
  <c r="C267" i="1"/>
  <c r="D267" i="1"/>
  <c r="E267" i="1"/>
  <c r="F267" i="1"/>
  <c r="C268" i="1"/>
  <c r="D268" i="1"/>
  <c r="E268" i="1"/>
  <c r="F268" i="1"/>
  <c r="C269" i="1"/>
  <c r="D269" i="1"/>
  <c r="E269" i="1"/>
  <c r="F269" i="1"/>
  <c r="C270" i="1"/>
  <c r="D270" i="1"/>
  <c r="E270" i="1"/>
  <c r="F270" i="1"/>
  <c r="C271" i="1"/>
  <c r="D271" i="1"/>
  <c r="E271" i="1"/>
  <c r="F271" i="1"/>
  <c r="C272" i="1"/>
  <c r="D272" i="1"/>
  <c r="E272" i="1"/>
  <c r="F272" i="1"/>
  <c r="C273" i="1"/>
  <c r="D273" i="1"/>
  <c r="E273" i="1"/>
  <c r="F273" i="1"/>
  <c r="C274" i="1"/>
  <c r="D274" i="1"/>
  <c r="E274" i="1"/>
  <c r="F274" i="1"/>
  <c r="C275" i="1"/>
  <c r="D275" i="1"/>
  <c r="E275" i="1"/>
  <c r="F275" i="1"/>
  <c r="C276" i="1"/>
  <c r="D276" i="1"/>
  <c r="E276" i="1"/>
  <c r="F276" i="1"/>
  <c r="C277" i="1"/>
  <c r="D277" i="1"/>
  <c r="E277" i="1"/>
  <c r="F277" i="1"/>
  <c r="C278" i="1"/>
  <c r="D278" i="1"/>
  <c r="E278" i="1"/>
  <c r="F278" i="1"/>
  <c r="C279" i="1"/>
  <c r="D279" i="1"/>
  <c r="E279" i="1"/>
  <c r="F279" i="1"/>
  <c r="C280" i="1"/>
  <c r="D280" i="1"/>
  <c r="E280" i="1"/>
  <c r="F280" i="1"/>
  <c r="C281" i="1"/>
  <c r="D281" i="1"/>
  <c r="E281" i="1"/>
  <c r="F281" i="1"/>
  <c r="C282" i="1"/>
  <c r="D282" i="1"/>
  <c r="E282" i="1"/>
  <c r="F282" i="1"/>
  <c r="C283" i="1"/>
  <c r="D283" i="1"/>
  <c r="E283" i="1"/>
  <c r="F283" i="1"/>
  <c r="C284" i="1"/>
  <c r="D284" i="1"/>
  <c r="E284" i="1"/>
  <c r="F284" i="1"/>
  <c r="C285" i="1"/>
  <c r="D285" i="1"/>
  <c r="E285" i="1"/>
  <c r="F285" i="1"/>
  <c r="C286" i="1"/>
  <c r="D286" i="1"/>
  <c r="E286" i="1"/>
  <c r="F286" i="1"/>
  <c r="C287" i="1"/>
  <c r="D287" i="1"/>
  <c r="E287" i="1"/>
  <c r="F287" i="1"/>
  <c r="C288" i="1"/>
  <c r="D288" i="1"/>
  <c r="E288" i="1"/>
  <c r="F288" i="1"/>
  <c r="C289" i="1"/>
  <c r="D289" i="1"/>
  <c r="E289" i="1"/>
  <c r="F289" i="1"/>
  <c r="C290" i="1"/>
  <c r="D290" i="1"/>
  <c r="E290" i="1"/>
  <c r="F290" i="1"/>
  <c r="C291" i="1"/>
  <c r="D291" i="1"/>
  <c r="E291" i="1"/>
  <c r="F291" i="1"/>
  <c r="C292" i="1"/>
  <c r="D292" i="1"/>
  <c r="E292" i="1"/>
  <c r="F292" i="1"/>
  <c r="C293" i="1"/>
  <c r="D293" i="1"/>
  <c r="E293" i="1"/>
  <c r="F293" i="1"/>
  <c r="C294" i="1"/>
  <c r="D294" i="1"/>
  <c r="E294" i="1"/>
  <c r="F294" i="1"/>
  <c r="C295" i="1"/>
  <c r="D295" i="1"/>
  <c r="E295" i="1"/>
  <c r="F295" i="1"/>
  <c r="C296" i="1"/>
  <c r="D296" i="1"/>
  <c r="E296" i="1"/>
  <c r="F296" i="1"/>
  <c r="C297" i="1"/>
  <c r="D297" i="1"/>
  <c r="E297" i="1"/>
  <c r="F297" i="1"/>
  <c r="C298" i="1"/>
  <c r="D298" i="1"/>
  <c r="E298" i="1"/>
  <c r="F298" i="1"/>
  <c r="C299" i="1"/>
  <c r="D299" i="1"/>
  <c r="E299" i="1"/>
  <c r="F299" i="1"/>
  <c r="C300" i="1"/>
  <c r="D300" i="1"/>
  <c r="E300" i="1"/>
  <c r="F300" i="1"/>
  <c r="C301" i="1"/>
  <c r="D301" i="1"/>
  <c r="E301" i="1"/>
  <c r="F301" i="1"/>
  <c r="C302" i="1"/>
  <c r="D302" i="1"/>
  <c r="E302" i="1"/>
  <c r="F302" i="1"/>
  <c r="C303" i="1"/>
  <c r="D303" i="1"/>
  <c r="E303" i="1"/>
  <c r="F303" i="1"/>
  <c r="C304" i="1"/>
  <c r="D304" i="1"/>
  <c r="E304" i="1"/>
  <c r="F304" i="1"/>
  <c r="C305" i="1"/>
  <c r="D305" i="1"/>
  <c r="E305" i="1"/>
  <c r="F305" i="1"/>
  <c r="C306" i="1"/>
  <c r="D306" i="1"/>
  <c r="E306" i="1"/>
  <c r="F306" i="1"/>
  <c r="C307" i="1"/>
  <c r="D307" i="1"/>
  <c r="E307" i="1"/>
  <c r="F307" i="1"/>
  <c r="C308" i="1"/>
  <c r="D308" i="1"/>
  <c r="E308" i="1"/>
  <c r="F308" i="1"/>
  <c r="C309" i="1"/>
  <c r="D309" i="1"/>
  <c r="E309" i="1"/>
  <c r="F309" i="1"/>
  <c r="C310" i="1"/>
  <c r="D310" i="1"/>
  <c r="E310" i="1"/>
  <c r="F310" i="1"/>
  <c r="C311" i="1"/>
  <c r="D311" i="1"/>
  <c r="E311" i="1"/>
  <c r="F311" i="1"/>
  <c r="C312" i="1"/>
  <c r="D312" i="1"/>
  <c r="E312" i="1"/>
  <c r="F312" i="1"/>
  <c r="C313" i="1"/>
  <c r="D313" i="1"/>
  <c r="E313" i="1"/>
  <c r="F313" i="1"/>
  <c r="C314" i="1"/>
  <c r="D314" i="1"/>
  <c r="E314" i="1"/>
  <c r="F314" i="1"/>
  <c r="C315" i="1"/>
  <c r="D315" i="1"/>
  <c r="E315" i="1"/>
  <c r="F315" i="1"/>
  <c r="C316" i="1"/>
  <c r="D316" i="1"/>
  <c r="E316" i="1"/>
  <c r="F316" i="1"/>
  <c r="C317" i="1"/>
  <c r="D317" i="1"/>
  <c r="E317" i="1"/>
  <c r="F317" i="1"/>
  <c r="C318" i="1"/>
  <c r="D318" i="1"/>
  <c r="E318" i="1"/>
  <c r="F318" i="1"/>
  <c r="C319" i="1"/>
  <c r="D319" i="1"/>
  <c r="E319" i="1"/>
  <c r="F319" i="1"/>
  <c r="C320" i="1"/>
  <c r="D320" i="1"/>
  <c r="E320" i="1"/>
  <c r="F320" i="1"/>
  <c r="C321" i="1"/>
  <c r="D321" i="1"/>
  <c r="E321" i="1"/>
  <c r="F321" i="1"/>
  <c r="C322" i="1"/>
  <c r="D322" i="1"/>
  <c r="E322" i="1"/>
  <c r="F322" i="1"/>
  <c r="C323" i="1"/>
  <c r="D323" i="1"/>
  <c r="E323" i="1"/>
  <c r="F323" i="1"/>
  <c r="C324" i="1"/>
  <c r="D324" i="1"/>
  <c r="E324" i="1"/>
  <c r="F324" i="1"/>
  <c r="C325" i="1"/>
  <c r="D325" i="1"/>
  <c r="E325" i="1"/>
  <c r="F325" i="1"/>
  <c r="C326" i="1"/>
  <c r="D326" i="1"/>
  <c r="E326" i="1"/>
  <c r="F326" i="1"/>
  <c r="C327" i="1"/>
  <c r="D327" i="1"/>
  <c r="E327" i="1"/>
  <c r="F327" i="1"/>
  <c r="C328" i="1"/>
  <c r="D328" i="1"/>
  <c r="E328" i="1"/>
  <c r="F328" i="1"/>
  <c r="C329" i="1"/>
  <c r="D329" i="1"/>
  <c r="E329" i="1"/>
  <c r="F329" i="1"/>
  <c r="C330" i="1"/>
  <c r="D330" i="1"/>
  <c r="E330" i="1"/>
  <c r="F330" i="1"/>
  <c r="C331" i="1"/>
  <c r="D331" i="1"/>
  <c r="E331" i="1"/>
  <c r="F331" i="1"/>
  <c r="C332" i="1"/>
  <c r="D332" i="1"/>
  <c r="E332" i="1"/>
  <c r="F332" i="1"/>
  <c r="C333" i="1"/>
  <c r="D333" i="1"/>
  <c r="E333" i="1"/>
  <c r="F333" i="1"/>
  <c r="C334" i="1"/>
  <c r="D334" i="1"/>
  <c r="E334" i="1"/>
  <c r="F334" i="1"/>
  <c r="C335" i="1"/>
  <c r="D335" i="1"/>
  <c r="E335" i="1"/>
  <c r="F335" i="1"/>
  <c r="C336" i="1"/>
  <c r="D336" i="1"/>
  <c r="E336" i="1"/>
  <c r="F336" i="1"/>
  <c r="C337" i="1"/>
  <c r="D337" i="1"/>
  <c r="E337" i="1"/>
  <c r="F337" i="1"/>
  <c r="C338" i="1"/>
  <c r="D338" i="1"/>
  <c r="E338" i="1"/>
  <c r="F338" i="1"/>
  <c r="C339" i="1"/>
  <c r="D339" i="1"/>
  <c r="E339" i="1"/>
  <c r="F339" i="1"/>
  <c r="C340" i="1"/>
  <c r="D340" i="1"/>
  <c r="E340" i="1"/>
  <c r="F340" i="1"/>
  <c r="C341" i="1"/>
  <c r="D341" i="1"/>
  <c r="E341" i="1"/>
  <c r="F341" i="1"/>
  <c r="C342" i="1"/>
  <c r="D342" i="1"/>
  <c r="E342" i="1"/>
  <c r="F342" i="1"/>
  <c r="C343" i="1"/>
  <c r="D343" i="1"/>
  <c r="E343" i="1"/>
  <c r="F343" i="1"/>
  <c r="C344" i="1"/>
  <c r="D344" i="1"/>
  <c r="E344" i="1"/>
  <c r="F344" i="1"/>
  <c r="C345" i="1"/>
  <c r="D345" i="1"/>
  <c r="E345" i="1"/>
  <c r="F345" i="1"/>
  <c r="C346" i="1"/>
  <c r="D346" i="1"/>
  <c r="E346" i="1"/>
  <c r="F346" i="1"/>
  <c r="C347" i="1"/>
  <c r="D347" i="1"/>
  <c r="E347" i="1"/>
  <c r="F347" i="1"/>
  <c r="C348" i="1"/>
  <c r="D348" i="1"/>
  <c r="E348" i="1"/>
  <c r="F348" i="1"/>
  <c r="C349" i="1"/>
  <c r="D349" i="1"/>
  <c r="E349" i="1"/>
  <c r="F349" i="1"/>
  <c r="C350" i="1"/>
  <c r="D350" i="1"/>
  <c r="E350" i="1"/>
  <c r="F350" i="1"/>
  <c r="C351" i="1"/>
  <c r="D351" i="1"/>
  <c r="E351" i="1"/>
  <c r="F351" i="1"/>
  <c r="C352" i="1"/>
  <c r="D352" i="1"/>
  <c r="E352" i="1"/>
  <c r="F352" i="1"/>
  <c r="C353" i="1"/>
  <c r="D353" i="1"/>
  <c r="E353" i="1"/>
  <c r="F353" i="1"/>
  <c r="C354" i="1"/>
  <c r="D354" i="1"/>
  <c r="E354" i="1"/>
  <c r="F354" i="1"/>
  <c r="C355" i="1"/>
  <c r="D355" i="1"/>
  <c r="E355" i="1"/>
  <c r="F355" i="1"/>
  <c r="C356" i="1"/>
  <c r="D356" i="1"/>
  <c r="E356" i="1"/>
  <c r="F356" i="1"/>
  <c r="C357" i="1"/>
  <c r="D357" i="1"/>
  <c r="E357" i="1"/>
  <c r="F357" i="1"/>
  <c r="C358" i="1"/>
  <c r="D358" i="1"/>
  <c r="E358" i="1"/>
  <c r="F358" i="1"/>
  <c r="C359" i="1"/>
  <c r="D359" i="1"/>
  <c r="E359" i="1"/>
  <c r="F359" i="1"/>
  <c r="C360" i="1"/>
  <c r="D360" i="1"/>
  <c r="E360" i="1"/>
  <c r="F360" i="1"/>
  <c r="C361" i="1"/>
  <c r="D361" i="1"/>
  <c r="E361" i="1"/>
  <c r="F361" i="1"/>
  <c r="C362" i="1"/>
  <c r="D362" i="1"/>
  <c r="E362" i="1"/>
  <c r="F362" i="1"/>
  <c r="C363" i="1"/>
  <c r="D363" i="1"/>
  <c r="E363" i="1"/>
  <c r="F363" i="1"/>
  <c r="C364" i="1"/>
  <c r="D364" i="1"/>
  <c r="E364" i="1"/>
  <c r="F364" i="1"/>
  <c r="C365" i="1"/>
  <c r="D365" i="1"/>
  <c r="E365" i="1"/>
  <c r="F365" i="1"/>
  <c r="C366" i="1"/>
  <c r="D366" i="1"/>
  <c r="E366" i="1"/>
  <c r="F366" i="1"/>
  <c r="C367" i="1"/>
  <c r="D367" i="1"/>
  <c r="E367" i="1"/>
  <c r="F367" i="1"/>
  <c r="C368" i="1"/>
  <c r="D368" i="1"/>
  <c r="E368" i="1"/>
  <c r="F368" i="1"/>
  <c r="C369" i="1"/>
  <c r="D369" i="1"/>
  <c r="E369" i="1"/>
  <c r="F369" i="1"/>
  <c r="C370" i="1"/>
  <c r="D370" i="1"/>
  <c r="E370" i="1"/>
  <c r="F370" i="1"/>
  <c r="C371" i="1"/>
  <c r="D371" i="1"/>
  <c r="E371" i="1"/>
  <c r="F371" i="1"/>
  <c r="C372" i="1"/>
  <c r="D372" i="1"/>
  <c r="E372" i="1"/>
  <c r="F372" i="1"/>
  <c r="C373" i="1"/>
  <c r="D373" i="1"/>
  <c r="E373" i="1"/>
  <c r="F373" i="1"/>
  <c r="C374" i="1"/>
  <c r="D374" i="1"/>
  <c r="E374" i="1"/>
  <c r="F374" i="1"/>
  <c r="C375" i="1"/>
  <c r="D375" i="1"/>
  <c r="E375" i="1"/>
  <c r="F375" i="1"/>
  <c r="C376" i="1"/>
  <c r="D376" i="1"/>
  <c r="E376" i="1"/>
  <c r="F376" i="1"/>
  <c r="C377" i="1"/>
  <c r="D377" i="1"/>
  <c r="E377" i="1"/>
  <c r="F377" i="1"/>
  <c r="C378" i="1"/>
  <c r="D378" i="1"/>
  <c r="E378" i="1"/>
  <c r="F378" i="1"/>
  <c r="C379" i="1"/>
  <c r="D379" i="1"/>
  <c r="E379" i="1"/>
  <c r="F379" i="1"/>
  <c r="C380" i="1"/>
  <c r="D380" i="1"/>
  <c r="E380" i="1"/>
  <c r="F380" i="1"/>
  <c r="C381" i="1"/>
  <c r="D381" i="1"/>
  <c r="E381" i="1"/>
  <c r="F381" i="1"/>
  <c r="C382" i="1"/>
  <c r="D382" i="1"/>
  <c r="E382" i="1"/>
  <c r="F382" i="1"/>
  <c r="C383" i="1"/>
  <c r="D383" i="1"/>
  <c r="E383" i="1"/>
  <c r="F383" i="1"/>
  <c r="C384" i="1"/>
  <c r="D384" i="1"/>
  <c r="E384" i="1"/>
  <c r="F384" i="1"/>
  <c r="C385" i="1"/>
  <c r="D385" i="1"/>
  <c r="E385" i="1"/>
  <c r="F385" i="1"/>
  <c r="C386" i="1"/>
  <c r="D386" i="1"/>
  <c r="E386" i="1"/>
  <c r="F386" i="1"/>
  <c r="C387" i="1"/>
  <c r="D387" i="1"/>
  <c r="E387" i="1"/>
  <c r="F387" i="1"/>
  <c r="C388" i="1"/>
  <c r="D388" i="1"/>
  <c r="E388" i="1"/>
  <c r="F388" i="1"/>
  <c r="C389" i="1"/>
  <c r="D389" i="1"/>
  <c r="E389" i="1"/>
  <c r="F389" i="1"/>
  <c r="C390" i="1"/>
  <c r="D390" i="1"/>
  <c r="E390" i="1"/>
  <c r="F390" i="1"/>
  <c r="C391" i="1"/>
  <c r="D391" i="1"/>
  <c r="E391" i="1"/>
  <c r="F391" i="1"/>
  <c r="C392" i="1"/>
  <c r="D392" i="1"/>
  <c r="E392" i="1"/>
  <c r="F392" i="1"/>
  <c r="C393" i="1"/>
  <c r="D393" i="1"/>
  <c r="E393" i="1"/>
  <c r="F393" i="1"/>
  <c r="C394" i="1"/>
  <c r="D394" i="1"/>
  <c r="E394" i="1"/>
  <c r="F394" i="1"/>
  <c r="C395" i="1"/>
  <c r="D395" i="1"/>
  <c r="E395" i="1"/>
  <c r="F395" i="1"/>
  <c r="C396" i="1"/>
  <c r="D396" i="1"/>
  <c r="E396" i="1"/>
  <c r="F396" i="1"/>
  <c r="C397" i="1"/>
  <c r="D397" i="1"/>
  <c r="E397" i="1"/>
  <c r="F397" i="1"/>
  <c r="C398" i="1"/>
  <c r="D398" i="1"/>
  <c r="E398" i="1"/>
  <c r="F398" i="1"/>
  <c r="C399" i="1"/>
  <c r="D399" i="1"/>
  <c r="E399" i="1"/>
  <c r="F399" i="1"/>
  <c r="C400" i="1"/>
  <c r="D400" i="1"/>
  <c r="E400" i="1"/>
  <c r="F400" i="1"/>
  <c r="C401" i="1"/>
  <c r="D401" i="1"/>
  <c r="E401" i="1"/>
  <c r="F401" i="1"/>
  <c r="C402" i="1"/>
  <c r="D402" i="1"/>
  <c r="E402" i="1"/>
  <c r="F402" i="1"/>
  <c r="C403" i="1"/>
  <c r="D403" i="1"/>
  <c r="E403" i="1"/>
  <c r="F403" i="1"/>
  <c r="C404" i="1"/>
  <c r="D404" i="1"/>
  <c r="E404" i="1"/>
  <c r="F404" i="1"/>
  <c r="C405" i="1"/>
  <c r="D405" i="1"/>
  <c r="E405" i="1"/>
  <c r="F405" i="1"/>
  <c r="C406" i="1"/>
  <c r="D406" i="1"/>
  <c r="E406" i="1"/>
  <c r="F406" i="1"/>
  <c r="C407" i="1"/>
  <c r="D407" i="1"/>
  <c r="E407" i="1"/>
  <c r="F407" i="1"/>
  <c r="C408" i="1"/>
  <c r="D408" i="1"/>
  <c r="E408" i="1"/>
  <c r="F408" i="1"/>
  <c r="C409" i="1"/>
  <c r="D409" i="1"/>
  <c r="E409" i="1"/>
  <c r="F409" i="1"/>
  <c r="C410" i="1"/>
  <c r="D410" i="1"/>
  <c r="E410" i="1"/>
  <c r="F410" i="1"/>
  <c r="C411" i="1"/>
  <c r="D411" i="1"/>
  <c r="E411" i="1"/>
  <c r="F411" i="1"/>
  <c r="C412" i="1"/>
  <c r="D412" i="1"/>
  <c r="E412" i="1"/>
  <c r="F412" i="1"/>
  <c r="C413" i="1"/>
  <c r="D413" i="1"/>
  <c r="E413" i="1"/>
  <c r="F413" i="1"/>
  <c r="C414" i="1"/>
  <c r="D414" i="1"/>
  <c r="E414" i="1"/>
  <c r="F414" i="1"/>
  <c r="C415" i="1"/>
  <c r="D415" i="1"/>
  <c r="E415" i="1"/>
  <c r="F415" i="1"/>
  <c r="C416" i="1"/>
  <c r="D416" i="1"/>
  <c r="E416" i="1"/>
  <c r="F416" i="1"/>
  <c r="C417" i="1"/>
  <c r="D417" i="1"/>
  <c r="E417" i="1"/>
  <c r="F417" i="1"/>
  <c r="C418" i="1"/>
  <c r="D418" i="1"/>
  <c r="E418" i="1"/>
  <c r="F418" i="1"/>
  <c r="C419" i="1"/>
  <c r="D419" i="1"/>
  <c r="E419" i="1"/>
  <c r="F419" i="1"/>
  <c r="C420" i="1"/>
  <c r="D420" i="1"/>
  <c r="E420" i="1"/>
  <c r="F420" i="1"/>
  <c r="C421" i="1"/>
  <c r="D421" i="1"/>
  <c r="E421" i="1"/>
  <c r="F421" i="1"/>
  <c r="C422" i="1"/>
  <c r="D422" i="1"/>
  <c r="E422" i="1"/>
  <c r="F422" i="1"/>
  <c r="C423" i="1"/>
  <c r="D423" i="1"/>
  <c r="E423" i="1"/>
  <c r="F423" i="1"/>
  <c r="C424" i="1"/>
  <c r="D424" i="1"/>
  <c r="E424" i="1"/>
  <c r="F424" i="1"/>
  <c r="C425" i="1"/>
  <c r="D425" i="1"/>
  <c r="E425" i="1"/>
  <c r="F425" i="1"/>
  <c r="C426" i="1"/>
  <c r="D426" i="1"/>
  <c r="E426" i="1"/>
  <c r="F426" i="1"/>
  <c r="C427" i="1"/>
  <c r="D427" i="1"/>
  <c r="E427" i="1"/>
  <c r="F427" i="1"/>
  <c r="C428" i="1"/>
  <c r="D428" i="1"/>
  <c r="E428" i="1"/>
  <c r="F428" i="1"/>
  <c r="C429" i="1"/>
  <c r="D429" i="1"/>
  <c r="E429" i="1"/>
  <c r="F429" i="1"/>
  <c r="C430" i="1"/>
  <c r="D430" i="1"/>
  <c r="E430" i="1"/>
  <c r="F430" i="1"/>
  <c r="C431" i="1"/>
  <c r="D431" i="1"/>
  <c r="E431" i="1"/>
  <c r="F431" i="1"/>
  <c r="C432" i="1"/>
  <c r="D432" i="1"/>
  <c r="E432" i="1"/>
  <c r="F432" i="1"/>
  <c r="C433" i="1"/>
  <c r="D433" i="1"/>
  <c r="E433" i="1"/>
  <c r="F433" i="1"/>
  <c r="C434" i="1"/>
  <c r="D434" i="1"/>
  <c r="E434" i="1"/>
  <c r="F434" i="1"/>
  <c r="C435" i="1"/>
  <c r="D435" i="1"/>
  <c r="E435" i="1"/>
  <c r="F435" i="1"/>
  <c r="C436" i="1"/>
  <c r="D436" i="1"/>
  <c r="E436" i="1"/>
  <c r="F436" i="1"/>
  <c r="C437" i="1"/>
  <c r="D437" i="1"/>
  <c r="E437" i="1"/>
  <c r="F437" i="1"/>
  <c r="C438" i="1"/>
  <c r="D438" i="1"/>
  <c r="E438" i="1"/>
  <c r="F438" i="1"/>
  <c r="C439" i="1"/>
  <c r="D439" i="1"/>
  <c r="E439" i="1"/>
  <c r="F439" i="1"/>
  <c r="C440" i="1"/>
  <c r="D440" i="1"/>
  <c r="E440" i="1"/>
  <c r="F440" i="1"/>
  <c r="C441" i="1"/>
  <c r="D441" i="1"/>
  <c r="E441" i="1"/>
  <c r="F441" i="1"/>
  <c r="C442" i="1"/>
  <c r="D442" i="1"/>
  <c r="E442" i="1"/>
  <c r="F442" i="1"/>
  <c r="C443" i="1"/>
  <c r="D443" i="1"/>
  <c r="E443" i="1"/>
  <c r="F443" i="1"/>
  <c r="C444" i="1"/>
  <c r="D444" i="1"/>
  <c r="E444" i="1"/>
  <c r="F444" i="1"/>
  <c r="C445" i="1"/>
  <c r="D445" i="1"/>
  <c r="E445" i="1"/>
  <c r="F445" i="1"/>
  <c r="C446" i="1"/>
  <c r="D446" i="1"/>
  <c r="E446" i="1"/>
  <c r="F446" i="1"/>
  <c r="C447" i="1"/>
  <c r="D447" i="1"/>
  <c r="E447" i="1"/>
  <c r="F447" i="1"/>
  <c r="C448" i="1"/>
  <c r="D448" i="1"/>
  <c r="E448" i="1"/>
  <c r="F448" i="1"/>
  <c r="C449" i="1"/>
  <c r="D449" i="1"/>
  <c r="E449" i="1"/>
  <c r="F449" i="1"/>
  <c r="C450" i="1"/>
  <c r="D450" i="1"/>
  <c r="E450" i="1"/>
  <c r="F450" i="1"/>
  <c r="C451" i="1"/>
  <c r="D451" i="1"/>
  <c r="E451" i="1"/>
  <c r="F451" i="1"/>
  <c r="C452" i="1"/>
  <c r="D452" i="1"/>
  <c r="E452" i="1"/>
  <c r="F452" i="1"/>
  <c r="C453" i="1"/>
  <c r="D453" i="1"/>
  <c r="E453" i="1"/>
  <c r="F453" i="1"/>
  <c r="C454" i="1"/>
  <c r="D454" i="1"/>
  <c r="E454" i="1"/>
  <c r="F454" i="1"/>
  <c r="C455" i="1"/>
  <c r="D455" i="1"/>
  <c r="E455" i="1"/>
  <c r="F455" i="1"/>
  <c r="C456" i="1"/>
  <c r="D456" i="1"/>
  <c r="E456" i="1"/>
  <c r="F456" i="1"/>
  <c r="C457" i="1"/>
  <c r="D457" i="1"/>
  <c r="E457" i="1"/>
  <c r="F457" i="1"/>
  <c r="C458" i="1"/>
  <c r="D458" i="1"/>
  <c r="E458" i="1"/>
  <c r="F458" i="1"/>
  <c r="C459" i="1"/>
  <c r="D459" i="1"/>
  <c r="E459" i="1"/>
  <c r="F459" i="1"/>
  <c r="C460" i="1"/>
  <c r="D460" i="1"/>
  <c r="E460" i="1"/>
  <c r="F460" i="1"/>
  <c r="C461" i="1"/>
  <c r="D461" i="1"/>
  <c r="E461" i="1"/>
  <c r="F461" i="1"/>
  <c r="C462" i="1"/>
  <c r="D462" i="1"/>
  <c r="E462" i="1"/>
  <c r="F462" i="1"/>
  <c r="C463" i="1"/>
  <c r="D463" i="1"/>
  <c r="E463" i="1"/>
  <c r="F463" i="1"/>
  <c r="C464" i="1"/>
  <c r="D464" i="1"/>
  <c r="E464" i="1"/>
  <c r="F464" i="1"/>
  <c r="C465" i="1"/>
  <c r="D465" i="1"/>
  <c r="E465" i="1"/>
  <c r="F465" i="1"/>
  <c r="C466" i="1"/>
  <c r="D466" i="1"/>
  <c r="E466" i="1"/>
  <c r="F466" i="1"/>
  <c r="C467" i="1"/>
  <c r="D467" i="1"/>
  <c r="E467" i="1"/>
  <c r="F467" i="1"/>
  <c r="C468" i="1"/>
  <c r="D468" i="1"/>
  <c r="E468" i="1"/>
  <c r="F468" i="1"/>
  <c r="C469" i="1"/>
  <c r="D469" i="1"/>
  <c r="E469" i="1"/>
  <c r="F469" i="1"/>
  <c r="C470" i="1"/>
  <c r="D470" i="1"/>
  <c r="E470" i="1"/>
  <c r="F470" i="1"/>
  <c r="C471" i="1"/>
  <c r="D471" i="1"/>
  <c r="E471" i="1"/>
  <c r="F471" i="1"/>
  <c r="C472" i="1"/>
  <c r="D472" i="1"/>
  <c r="E472" i="1"/>
  <c r="F472" i="1"/>
  <c r="C473" i="1"/>
  <c r="D473" i="1"/>
  <c r="E473" i="1"/>
  <c r="F473" i="1"/>
  <c r="C474" i="1"/>
  <c r="D474" i="1"/>
  <c r="E474" i="1"/>
  <c r="F474" i="1"/>
  <c r="C475" i="1"/>
  <c r="D475" i="1"/>
  <c r="E475" i="1"/>
  <c r="F475" i="1"/>
  <c r="C476" i="1"/>
  <c r="D476" i="1"/>
  <c r="E476" i="1"/>
  <c r="F476" i="1"/>
  <c r="C477" i="1"/>
  <c r="D477" i="1"/>
  <c r="E477" i="1"/>
  <c r="F477" i="1"/>
  <c r="C478" i="1"/>
  <c r="D478" i="1"/>
  <c r="E478" i="1"/>
  <c r="F478" i="1"/>
  <c r="C479" i="1"/>
  <c r="D479" i="1"/>
  <c r="E479" i="1"/>
  <c r="F479" i="1"/>
  <c r="C480" i="1"/>
  <c r="D480" i="1"/>
  <c r="E480" i="1"/>
  <c r="F480" i="1"/>
  <c r="C481" i="1"/>
  <c r="D481" i="1"/>
  <c r="E481" i="1"/>
  <c r="F481" i="1"/>
  <c r="C482" i="1"/>
  <c r="D482" i="1"/>
  <c r="E482" i="1"/>
  <c r="F482" i="1"/>
  <c r="C483" i="1"/>
  <c r="D483" i="1"/>
  <c r="E483" i="1"/>
  <c r="F483" i="1"/>
  <c r="C484" i="1"/>
  <c r="D484" i="1"/>
  <c r="E484" i="1"/>
  <c r="F484" i="1"/>
  <c r="C485" i="1"/>
  <c r="D485" i="1"/>
  <c r="E485" i="1"/>
  <c r="F485" i="1"/>
  <c r="C486" i="1"/>
  <c r="D486" i="1"/>
  <c r="E486" i="1"/>
  <c r="F486" i="1"/>
  <c r="C487" i="1"/>
  <c r="D487" i="1"/>
  <c r="E487" i="1"/>
  <c r="F487" i="1"/>
  <c r="C488" i="1"/>
  <c r="D488" i="1"/>
  <c r="E488" i="1"/>
  <c r="F488" i="1"/>
  <c r="C489" i="1"/>
  <c r="D489" i="1"/>
  <c r="E489" i="1"/>
  <c r="F489" i="1"/>
  <c r="C490" i="1"/>
  <c r="D490" i="1"/>
  <c r="E490" i="1"/>
  <c r="F490" i="1"/>
  <c r="C491" i="1"/>
  <c r="D491" i="1"/>
  <c r="E491" i="1"/>
  <c r="F491" i="1"/>
  <c r="C492" i="1"/>
  <c r="D492" i="1"/>
  <c r="E492" i="1"/>
  <c r="F492" i="1"/>
  <c r="C493" i="1"/>
  <c r="D493" i="1"/>
  <c r="E493" i="1"/>
  <c r="F493" i="1"/>
  <c r="C494" i="1"/>
  <c r="D494" i="1"/>
  <c r="E494" i="1"/>
  <c r="F494" i="1"/>
  <c r="C495" i="1"/>
  <c r="D495" i="1"/>
  <c r="E495" i="1"/>
  <c r="F495" i="1"/>
  <c r="C496" i="1"/>
  <c r="D496" i="1"/>
  <c r="E496" i="1"/>
  <c r="F496" i="1"/>
  <c r="C497" i="1"/>
  <c r="D497" i="1"/>
  <c r="E497" i="1"/>
  <c r="F497" i="1"/>
  <c r="C498" i="1"/>
  <c r="D498" i="1"/>
  <c r="E498" i="1"/>
  <c r="F498" i="1"/>
  <c r="C499" i="1"/>
  <c r="D499" i="1"/>
  <c r="E499" i="1"/>
  <c r="F499" i="1"/>
  <c r="C500" i="1"/>
  <c r="D500" i="1"/>
  <c r="E500" i="1"/>
  <c r="F500" i="1"/>
  <c r="C501" i="1"/>
  <c r="D501" i="1"/>
  <c r="E501" i="1"/>
  <c r="F501" i="1"/>
  <c r="C502" i="1"/>
  <c r="D502" i="1"/>
  <c r="E502" i="1"/>
  <c r="F502" i="1"/>
  <c r="C503" i="1"/>
  <c r="D503" i="1"/>
  <c r="E503" i="1"/>
  <c r="F503" i="1"/>
  <c r="C504" i="1"/>
  <c r="D504" i="1"/>
  <c r="E504" i="1"/>
  <c r="F504" i="1"/>
  <c r="C505" i="1"/>
  <c r="D505" i="1"/>
  <c r="E505" i="1"/>
  <c r="F505" i="1"/>
  <c r="C506" i="1"/>
  <c r="D506" i="1"/>
  <c r="E506" i="1"/>
  <c r="F506" i="1"/>
  <c r="C507" i="1"/>
  <c r="D507" i="1"/>
  <c r="E507" i="1"/>
  <c r="F507" i="1"/>
  <c r="C508" i="1"/>
  <c r="D508" i="1"/>
  <c r="E508" i="1"/>
  <c r="F508" i="1"/>
  <c r="C509" i="1"/>
  <c r="D509" i="1"/>
  <c r="E509" i="1"/>
  <c r="F509" i="1"/>
  <c r="C510" i="1"/>
  <c r="D510" i="1"/>
  <c r="E510" i="1"/>
  <c r="F510" i="1"/>
  <c r="C511" i="1"/>
  <c r="D511" i="1"/>
  <c r="E511" i="1"/>
  <c r="F511" i="1"/>
  <c r="C512" i="1"/>
  <c r="D512" i="1"/>
  <c r="E512" i="1"/>
  <c r="F512" i="1"/>
  <c r="C513" i="1"/>
  <c r="D513" i="1"/>
  <c r="E513" i="1"/>
  <c r="F513" i="1"/>
  <c r="C514" i="1"/>
  <c r="D514" i="1"/>
  <c r="E514" i="1"/>
  <c r="F514" i="1"/>
  <c r="C515" i="1"/>
  <c r="D515" i="1"/>
  <c r="E515" i="1"/>
  <c r="F515" i="1"/>
  <c r="C516" i="1"/>
  <c r="D516" i="1"/>
  <c r="E516" i="1"/>
  <c r="F516" i="1"/>
  <c r="C517" i="1"/>
  <c r="D517" i="1"/>
  <c r="E517" i="1"/>
  <c r="F517" i="1"/>
  <c r="C518" i="1"/>
  <c r="D518" i="1"/>
  <c r="E518" i="1"/>
  <c r="F518" i="1"/>
  <c r="C519" i="1"/>
  <c r="D519" i="1"/>
  <c r="E519" i="1"/>
  <c r="F519" i="1"/>
  <c r="C520" i="1"/>
  <c r="D520" i="1"/>
  <c r="E520" i="1"/>
  <c r="F520" i="1"/>
  <c r="C521" i="1"/>
  <c r="D521" i="1"/>
  <c r="E521" i="1"/>
  <c r="F521" i="1"/>
  <c r="C522" i="1"/>
  <c r="D522" i="1"/>
  <c r="E522" i="1"/>
  <c r="F522" i="1"/>
  <c r="C523" i="1"/>
  <c r="D523" i="1"/>
  <c r="E523" i="1"/>
  <c r="F523" i="1"/>
  <c r="C524" i="1"/>
  <c r="D524" i="1"/>
  <c r="E524" i="1"/>
  <c r="F524" i="1"/>
  <c r="C525" i="1"/>
  <c r="D525" i="1"/>
  <c r="E525" i="1"/>
  <c r="F525" i="1"/>
  <c r="C526" i="1"/>
  <c r="D526" i="1"/>
  <c r="E526" i="1"/>
  <c r="F526" i="1"/>
  <c r="C527" i="1"/>
  <c r="D527" i="1"/>
  <c r="E527" i="1"/>
  <c r="F527" i="1"/>
  <c r="C528" i="1"/>
  <c r="D528" i="1"/>
  <c r="E528" i="1"/>
  <c r="F528" i="1"/>
  <c r="C529" i="1"/>
  <c r="D529" i="1"/>
  <c r="E529" i="1"/>
  <c r="F529" i="1"/>
  <c r="C530" i="1"/>
  <c r="D530" i="1"/>
  <c r="E530" i="1"/>
  <c r="F530" i="1"/>
  <c r="C531" i="1"/>
  <c r="D531" i="1"/>
  <c r="E531" i="1"/>
  <c r="F531" i="1"/>
  <c r="C532" i="1"/>
  <c r="D532" i="1"/>
  <c r="E532" i="1"/>
  <c r="F532" i="1"/>
  <c r="C533" i="1"/>
  <c r="D533" i="1"/>
  <c r="E533" i="1"/>
  <c r="F533" i="1"/>
  <c r="C534" i="1"/>
  <c r="D534" i="1"/>
  <c r="E534" i="1"/>
  <c r="F534" i="1"/>
  <c r="C535" i="1"/>
  <c r="D535" i="1"/>
  <c r="E535" i="1"/>
  <c r="F535" i="1"/>
  <c r="C536" i="1"/>
  <c r="D536" i="1"/>
  <c r="E536" i="1"/>
  <c r="F536" i="1"/>
  <c r="C537" i="1"/>
  <c r="D537" i="1"/>
  <c r="E537" i="1"/>
  <c r="F537" i="1"/>
  <c r="C538" i="1"/>
  <c r="D538" i="1"/>
  <c r="E538" i="1"/>
  <c r="F538" i="1"/>
  <c r="C539" i="1"/>
  <c r="D539" i="1"/>
  <c r="E539" i="1"/>
  <c r="F539" i="1"/>
  <c r="C540" i="1"/>
  <c r="D540" i="1"/>
  <c r="E540" i="1"/>
  <c r="F540" i="1"/>
  <c r="C541" i="1"/>
  <c r="D541" i="1"/>
  <c r="E541" i="1"/>
  <c r="F541" i="1"/>
  <c r="C542" i="1"/>
  <c r="D542" i="1"/>
  <c r="E542" i="1"/>
  <c r="F542" i="1"/>
  <c r="C543" i="1"/>
  <c r="D543" i="1"/>
  <c r="E543" i="1"/>
  <c r="F543" i="1"/>
  <c r="C544" i="1"/>
  <c r="D544" i="1"/>
  <c r="E544" i="1"/>
  <c r="F544" i="1"/>
  <c r="C545" i="1"/>
  <c r="D545" i="1"/>
  <c r="E545" i="1"/>
  <c r="F545" i="1"/>
  <c r="C546" i="1"/>
  <c r="D546" i="1"/>
  <c r="E546" i="1"/>
  <c r="F546" i="1"/>
  <c r="C547" i="1"/>
  <c r="D547" i="1"/>
  <c r="E547" i="1"/>
  <c r="F547" i="1"/>
  <c r="C548" i="1"/>
  <c r="D548" i="1"/>
  <c r="E548" i="1"/>
  <c r="F548" i="1"/>
  <c r="C549" i="1"/>
  <c r="D549" i="1"/>
  <c r="E549" i="1"/>
  <c r="F549" i="1"/>
  <c r="C550" i="1"/>
  <c r="D550" i="1"/>
  <c r="E550" i="1"/>
  <c r="F550" i="1"/>
  <c r="C551" i="1"/>
  <c r="D551" i="1"/>
  <c r="E551" i="1"/>
  <c r="F551" i="1"/>
  <c r="C552" i="1"/>
  <c r="D552" i="1"/>
  <c r="E552" i="1"/>
  <c r="F552" i="1"/>
  <c r="C553" i="1"/>
  <c r="D553" i="1"/>
  <c r="E553" i="1"/>
  <c r="F553" i="1"/>
  <c r="C554" i="1"/>
  <c r="D554" i="1"/>
  <c r="E554" i="1"/>
  <c r="F554" i="1"/>
  <c r="C555" i="1"/>
  <c r="D555" i="1"/>
  <c r="E555" i="1"/>
  <c r="F555" i="1"/>
  <c r="C556" i="1"/>
  <c r="D556" i="1"/>
  <c r="E556" i="1"/>
  <c r="F556" i="1"/>
  <c r="C557" i="1"/>
  <c r="D557" i="1"/>
  <c r="E557" i="1"/>
  <c r="F557" i="1"/>
  <c r="C558" i="1"/>
  <c r="D558" i="1"/>
  <c r="E558" i="1"/>
  <c r="F558" i="1"/>
  <c r="C559" i="1"/>
  <c r="D559" i="1"/>
  <c r="E559" i="1"/>
  <c r="F559" i="1"/>
  <c r="C560" i="1"/>
  <c r="D560" i="1"/>
  <c r="E560" i="1"/>
  <c r="F560" i="1"/>
  <c r="C561" i="1"/>
  <c r="D561" i="1"/>
  <c r="E561" i="1"/>
  <c r="F561" i="1"/>
  <c r="C562" i="1"/>
  <c r="D562" i="1"/>
  <c r="E562" i="1"/>
  <c r="F562" i="1"/>
  <c r="C563" i="1"/>
  <c r="D563" i="1"/>
  <c r="E563" i="1"/>
  <c r="F563" i="1"/>
  <c r="C564" i="1"/>
  <c r="D564" i="1"/>
  <c r="E564" i="1"/>
  <c r="F564" i="1"/>
  <c r="C565" i="1"/>
  <c r="D565" i="1"/>
  <c r="E565" i="1"/>
  <c r="F565" i="1"/>
  <c r="C566" i="1"/>
  <c r="D566" i="1"/>
  <c r="E566" i="1"/>
  <c r="F566" i="1"/>
  <c r="C567" i="1"/>
  <c r="D567" i="1"/>
  <c r="E567" i="1"/>
  <c r="F567" i="1"/>
  <c r="C568" i="1"/>
  <c r="D568" i="1"/>
  <c r="E568" i="1"/>
  <c r="F568" i="1"/>
  <c r="C569" i="1"/>
  <c r="D569" i="1"/>
  <c r="E569" i="1"/>
  <c r="F569" i="1"/>
  <c r="C570" i="1"/>
  <c r="D570" i="1"/>
  <c r="E570" i="1"/>
  <c r="F570" i="1"/>
  <c r="C571" i="1"/>
  <c r="D571" i="1"/>
  <c r="E571" i="1"/>
  <c r="F571" i="1"/>
  <c r="C572" i="1"/>
  <c r="D572" i="1"/>
  <c r="E572" i="1"/>
  <c r="F572" i="1"/>
  <c r="C573" i="1"/>
  <c r="D573" i="1"/>
  <c r="E573" i="1"/>
  <c r="F573" i="1"/>
  <c r="C574" i="1"/>
  <c r="D574" i="1"/>
  <c r="E574" i="1"/>
  <c r="F574" i="1"/>
  <c r="C575" i="1"/>
  <c r="D575" i="1"/>
  <c r="E575" i="1"/>
  <c r="F575" i="1"/>
  <c r="C576" i="1"/>
  <c r="D576" i="1"/>
  <c r="E576" i="1"/>
  <c r="F576" i="1"/>
  <c r="C577" i="1"/>
  <c r="D577" i="1"/>
  <c r="E577" i="1"/>
  <c r="F577" i="1"/>
  <c r="C578" i="1"/>
  <c r="D578" i="1"/>
  <c r="E578" i="1"/>
  <c r="F578" i="1"/>
  <c r="C579" i="1"/>
  <c r="D579" i="1"/>
  <c r="E579" i="1"/>
  <c r="F579" i="1"/>
  <c r="C580" i="1"/>
  <c r="D580" i="1"/>
  <c r="E580" i="1"/>
  <c r="F580" i="1"/>
  <c r="C581" i="1"/>
  <c r="D581" i="1"/>
  <c r="E581" i="1"/>
  <c r="F581" i="1"/>
  <c r="C582" i="1"/>
  <c r="D582" i="1"/>
  <c r="E582" i="1"/>
  <c r="F582" i="1"/>
  <c r="C583" i="1"/>
  <c r="D583" i="1"/>
  <c r="E583" i="1"/>
  <c r="F583" i="1"/>
  <c r="C584" i="1"/>
  <c r="D584" i="1"/>
  <c r="E584" i="1"/>
  <c r="F584" i="1"/>
  <c r="C585" i="1"/>
  <c r="D585" i="1"/>
  <c r="E585" i="1"/>
  <c r="F585" i="1"/>
  <c r="C586" i="1"/>
  <c r="D586" i="1"/>
  <c r="E586" i="1"/>
  <c r="F586" i="1"/>
  <c r="C587" i="1"/>
  <c r="D587" i="1"/>
  <c r="E587" i="1"/>
  <c r="F587" i="1"/>
  <c r="C588" i="1"/>
  <c r="D588" i="1"/>
  <c r="E588" i="1"/>
  <c r="F588" i="1"/>
  <c r="C589" i="1"/>
  <c r="D589" i="1"/>
  <c r="E589" i="1"/>
  <c r="F589" i="1"/>
  <c r="C590" i="1"/>
  <c r="D590" i="1"/>
  <c r="E590" i="1"/>
  <c r="F590" i="1"/>
  <c r="C591" i="1"/>
  <c r="D591" i="1"/>
  <c r="E591" i="1"/>
  <c r="F591" i="1"/>
  <c r="C592" i="1"/>
  <c r="D592" i="1"/>
  <c r="E592" i="1"/>
  <c r="F592" i="1"/>
  <c r="C593" i="1"/>
  <c r="D593" i="1"/>
  <c r="E593" i="1"/>
  <c r="F593" i="1"/>
  <c r="C594" i="1"/>
  <c r="D594" i="1"/>
  <c r="E594" i="1"/>
  <c r="F594" i="1"/>
  <c r="C595" i="1"/>
  <c r="D595" i="1"/>
  <c r="E595" i="1"/>
  <c r="F595" i="1"/>
  <c r="C596" i="1"/>
  <c r="D596" i="1"/>
  <c r="E596" i="1"/>
  <c r="F596" i="1"/>
  <c r="C597" i="1"/>
  <c r="D597" i="1"/>
  <c r="E597" i="1"/>
  <c r="F597" i="1"/>
  <c r="C598" i="1"/>
  <c r="D598" i="1"/>
  <c r="E598" i="1"/>
  <c r="F598" i="1"/>
  <c r="C599" i="1"/>
  <c r="D599" i="1"/>
  <c r="E599" i="1"/>
  <c r="F599" i="1"/>
  <c r="C600" i="1"/>
  <c r="D600" i="1"/>
  <c r="E600" i="1"/>
  <c r="F600" i="1"/>
  <c r="C601" i="1"/>
  <c r="D601" i="1"/>
  <c r="E601" i="1"/>
  <c r="F601" i="1"/>
  <c r="C602" i="1"/>
  <c r="D602" i="1"/>
  <c r="E602" i="1"/>
  <c r="F602" i="1"/>
  <c r="C603" i="1"/>
  <c r="D603" i="1"/>
  <c r="E603" i="1"/>
  <c r="F603" i="1"/>
  <c r="C604" i="1"/>
  <c r="D604" i="1"/>
  <c r="E604" i="1"/>
  <c r="F604" i="1"/>
  <c r="C605" i="1"/>
  <c r="D605" i="1"/>
  <c r="E605" i="1"/>
  <c r="F605" i="1"/>
  <c r="C606" i="1"/>
  <c r="D606" i="1"/>
  <c r="E606" i="1"/>
  <c r="F606" i="1"/>
  <c r="C607" i="1"/>
  <c r="D607" i="1"/>
  <c r="E607" i="1"/>
  <c r="F607" i="1"/>
  <c r="C608" i="1"/>
  <c r="D608" i="1"/>
  <c r="E608" i="1"/>
  <c r="F608" i="1"/>
  <c r="C609" i="1"/>
  <c r="D609" i="1"/>
  <c r="E609" i="1"/>
  <c r="F609" i="1"/>
  <c r="C610" i="1"/>
  <c r="D610" i="1"/>
  <c r="E610" i="1"/>
  <c r="F610" i="1"/>
  <c r="C611" i="1"/>
  <c r="D611" i="1"/>
  <c r="E611" i="1"/>
  <c r="F611" i="1"/>
  <c r="C612" i="1"/>
  <c r="D612" i="1"/>
  <c r="E612" i="1"/>
  <c r="F612" i="1"/>
  <c r="C613" i="1"/>
  <c r="D613" i="1"/>
  <c r="E613" i="1"/>
  <c r="F613" i="1"/>
  <c r="C614" i="1"/>
  <c r="D614" i="1"/>
  <c r="E614" i="1"/>
  <c r="F614" i="1"/>
  <c r="C615" i="1"/>
  <c r="D615" i="1"/>
  <c r="E615" i="1"/>
  <c r="F615" i="1"/>
  <c r="C616" i="1"/>
  <c r="D616" i="1"/>
  <c r="E616" i="1"/>
  <c r="F616" i="1"/>
  <c r="C617" i="1"/>
  <c r="D617" i="1"/>
  <c r="E617" i="1"/>
  <c r="F617" i="1"/>
  <c r="C618" i="1"/>
  <c r="D618" i="1"/>
  <c r="E618" i="1"/>
  <c r="F618" i="1"/>
  <c r="C619" i="1"/>
  <c r="D619" i="1"/>
  <c r="E619" i="1"/>
  <c r="F619" i="1"/>
  <c r="C620" i="1"/>
  <c r="D620" i="1"/>
  <c r="E620" i="1"/>
  <c r="F620" i="1"/>
  <c r="C621" i="1"/>
  <c r="D621" i="1"/>
  <c r="E621" i="1"/>
  <c r="F621" i="1"/>
  <c r="C622" i="1"/>
  <c r="D622" i="1"/>
  <c r="E622" i="1"/>
  <c r="F622" i="1"/>
  <c r="C623" i="1"/>
  <c r="D623" i="1"/>
  <c r="E623" i="1"/>
  <c r="F623" i="1"/>
  <c r="C624" i="1"/>
  <c r="D624" i="1"/>
  <c r="E624" i="1"/>
  <c r="F624" i="1"/>
  <c r="C625" i="1"/>
  <c r="D625" i="1"/>
  <c r="E625" i="1"/>
  <c r="F625" i="1"/>
  <c r="C626" i="1"/>
  <c r="D626" i="1"/>
  <c r="E626" i="1"/>
  <c r="F626" i="1"/>
  <c r="C627" i="1"/>
  <c r="D627" i="1"/>
  <c r="E627" i="1"/>
  <c r="F627" i="1"/>
  <c r="C628" i="1"/>
  <c r="D628" i="1"/>
  <c r="E628" i="1"/>
  <c r="F628" i="1"/>
  <c r="C629" i="1"/>
  <c r="D629" i="1"/>
  <c r="E629" i="1"/>
  <c r="F629" i="1"/>
  <c r="F2" i="1"/>
  <c r="E2" i="1"/>
  <c r="D2" i="1"/>
  <c r="C2" i="1"/>
  <c r="L432" i="1" l="1"/>
  <c r="K432" i="1"/>
  <c r="K430" i="1"/>
  <c r="L430" i="1"/>
  <c r="J2" i="1"/>
  <c r="H2" i="1"/>
  <c r="I2" i="1"/>
  <c r="L624" i="1"/>
  <c r="K624" i="1"/>
  <c r="L620" i="1"/>
  <c r="K620" i="1"/>
  <c r="L612" i="1"/>
  <c r="K612" i="1"/>
  <c r="K606" i="1"/>
  <c r="L606" i="1"/>
  <c r="L602" i="1"/>
  <c r="K602" i="1"/>
  <c r="K596" i="1"/>
  <c r="L596" i="1"/>
  <c r="K590" i="1"/>
  <c r="L590" i="1"/>
  <c r="K586" i="1"/>
  <c r="L586" i="1"/>
  <c r="K580" i="1"/>
  <c r="L580" i="1"/>
  <c r="K574" i="1"/>
  <c r="L574" i="1"/>
  <c r="K570" i="1"/>
  <c r="L570" i="1"/>
  <c r="L562" i="1"/>
  <c r="K562" i="1"/>
  <c r="L556" i="1"/>
  <c r="K556" i="1"/>
  <c r="K550" i="1"/>
  <c r="L550" i="1"/>
  <c r="L546" i="1"/>
  <c r="K546" i="1"/>
  <c r="L540" i="1"/>
  <c r="K540" i="1"/>
  <c r="L536" i="1"/>
  <c r="K536" i="1"/>
  <c r="K532" i="1"/>
  <c r="L532" i="1"/>
  <c r="L528" i="1"/>
  <c r="K528" i="1"/>
  <c r="K522" i="1"/>
  <c r="L522" i="1"/>
  <c r="K516" i="1"/>
  <c r="L516" i="1"/>
  <c r="K510" i="1"/>
  <c r="L510" i="1"/>
  <c r="L504" i="1"/>
  <c r="K504" i="1"/>
  <c r="K500" i="1"/>
  <c r="L500" i="1"/>
  <c r="L496" i="1"/>
  <c r="K496" i="1"/>
  <c r="L490" i="1"/>
  <c r="K490" i="1"/>
  <c r="L484" i="1"/>
  <c r="K484" i="1"/>
  <c r="K478" i="1"/>
  <c r="L478" i="1"/>
  <c r="L472" i="1"/>
  <c r="K472" i="1"/>
  <c r="L468" i="1"/>
  <c r="K468" i="1"/>
  <c r="L464" i="1"/>
  <c r="K464" i="1"/>
  <c r="K458" i="1"/>
  <c r="L458" i="1"/>
  <c r="K452" i="1"/>
  <c r="L452" i="1"/>
  <c r="K444" i="1"/>
  <c r="L444" i="1"/>
  <c r="K428" i="1"/>
  <c r="L428" i="1"/>
  <c r="K426" i="1"/>
  <c r="L426" i="1"/>
  <c r="K628" i="1"/>
  <c r="L628" i="1"/>
  <c r="K622" i="1"/>
  <c r="L622" i="1"/>
  <c r="L616" i="1"/>
  <c r="K616" i="1"/>
  <c r="L610" i="1"/>
  <c r="K610" i="1"/>
  <c r="L604" i="1"/>
  <c r="K604" i="1"/>
  <c r="L598" i="1"/>
  <c r="K598" i="1"/>
  <c r="L592" i="1"/>
  <c r="K592" i="1"/>
  <c r="L584" i="1"/>
  <c r="K584" i="1"/>
  <c r="L578" i="1"/>
  <c r="K578" i="1"/>
  <c r="K572" i="1"/>
  <c r="L572" i="1"/>
  <c r="L566" i="1"/>
  <c r="K566" i="1"/>
  <c r="L560" i="1"/>
  <c r="K560" i="1"/>
  <c r="L554" i="1"/>
  <c r="K554" i="1"/>
  <c r="L548" i="1"/>
  <c r="K548" i="1"/>
  <c r="K542" i="1"/>
  <c r="L542" i="1"/>
  <c r="L538" i="1"/>
  <c r="K538" i="1"/>
  <c r="L534" i="1"/>
  <c r="K534" i="1"/>
  <c r="K526" i="1"/>
  <c r="L526" i="1"/>
  <c r="L520" i="1"/>
  <c r="K520" i="1"/>
  <c r="L514" i="1"/>
  <c r="K514" i="1"/>
  <c r="K508" i="1"/>
  <c r="L508" i="1"/>
  <c r="L502" i="1"/>
  <c r="K502" i="1"/>
  <c r="K494" i="1"/>
  <c r="L494" i="1"/>
  <c r="L488" i="1"/>
  <c r="K488" i="1"/>
  <c r="L482" i="1"/>
  <c r="K482" i="1"/>
  <c r="L474" i="1"/>
  <c r="K474" i="1"/>
  <c r="L466" i="1"/>
  <c r="K466" i="1"/>
  <c r="L460" i="1"/>
  <c r="K460" i="1"/>
  <c r="L454" i="1"/>
  <c r="K454" i="1"/>
  <c r="L448" i="1"/>
  <c r="K448" i="1"/>
  <c r="L438" i="1"/>
  <c r="K438" i="1"/>
  <c r="L422" i="1"/>
  <c r="K422" i="1"/>
  <c r="L626" i="1"/>
  <c r="K626" i="1"/>
  <c r="L618" i="1"/>
  <c r="K618" i="1"/>
  <c r="K614" i="1"/>
  <c r="L614" i="1"/>
  <c r="L608" i="1"/>
  <c r="K608" i="1"/>
  <c r="L600" i="1"/>
  <c r="K600" i="1"/>
  <c r="K594" i="1"/>
  <c r="L594" i="1"/>
  <c r="L588" i="1"/>
  <c r="K588" i="1"/>
  <c r="K582" i="1"/>
  <c r="L582" i="1"/>
  <c r="L576" i="1"/>
  <c r="K576" i="1"/>
  <c r="L568" i="1"/>
  <c r="K568" i="1"/>
  <c r="L564" i="1"/>
  <c r="K564" i="1"/>
  <c r="K558" i="1"/>
  <c r="L558" i="1"/>
  <c r="L552" i="1"/>
  <c r="K552" i="1"/>
  <c r="L544" i="1"/>
  <c r="K544" i="1"/>
  <c r="L530" i="1"/>
  <c r="K530" i="1"/>
  <c r="L524" i="1"/>
  <c r="K524" i="1"/>
  <c r="K518" i="1"/>
  <c r="L518" i="1"/>
  <c r="L512" i="1"/>
  <c r="K512" i="1"/>
  <c r="L506" i="1"/>
  <c r="K506" i="1"/>
  <c r="K498" i="1"/>
  <c r="L498" i="1"/>
  <c r="L492" i="1"/>
  <c r="K492" i="1"/>
  <c r="K486" i="1"/>
  <c r="L486" i="1"/>
  <c r="L480" i="1"/>
  <c r="K480" i="1"/>
  <c r="K476" i="1"/>
  <c r="L476" i="1"/>
  <c r="L470" i="1"/>
  <c r="K470" i="1"/>
  <c r="L462" i="1"/>
  <c r="K462" i="1"/>
  <c r="L456" i="1"/>
  <c r="K456" i="1"/>
  <c r="L450" i="1"/>
  <c r="K450" i="1"/>
  <c r="L446" i="1"/>
  <c r="K446" i="1"/>
  <c r="K442" i="1"/>
  <c r="L442" i="1"/>
  <c r="L440" i="1"/>
  <c r="K440" i="1"/>
  <c r="K436" i="1"/>
  <c r="L436" i="1"/>
  <c r="L434" i="1"/>
  <c r="K434" i="1"/>
  <c r="L424" i="1"/>
  <c r="K424" i="1"/>
  <c r="J628" i="1"/>
  <c r="H628" i="1"/>
  <c r="I628" i="1"/>
  <c r="J626" i="1"/>
  <c r="I626" i="1"/>
  <c r="H626" i="1"/>
  <c r="J624" i="1"/>
  <c r="I624" i="1"/>
  <c r="H624" i="1"/>
  <c r="J622" i="1"/>
  <c r="H622" i="1"/>
  <c r="I622" i="1"/>
  <c r="J620" i="1"/>
  <c r="H620" i="1"/>
  <c r="I620" i="1"/>
  <c r="J618" i="1"/>
  <c r="I618" i="1"/>
  <c r="H618" i="1"/>
  <c r="H616" i="1"/>
  <c r="J616" i="1"/>
  <c r="I616" i="1"/>
  <c r="J614" i="1"/>
  <c r="H614" i="1"/>
  <c r="I614" i="1"/>
  <c r="H612" i="1"/>
  <c r="J612" i="1"/>
  <c r="I612" i="1"/>
  <c r="J610" i="1"/>
  <c r="I610" i="1"/>
  <c r="H610" i="1"/>
  <c r="J608" i="1"/>
  <c r="I608" i="1"/>
  <c r="H608" i="1"/>
  <c r="J606" i="1"/>
  <c r="H606" i="1"/>
  <c r="I606" i="1"/>
  <c r="J604" i="1"/>
  <c r="H604" i="1"/>
  <c r="I604" i="1"/>
  <c r="J602" i="1"/>
  <c r="I602" i="1"/>
  <c r="H602" i="1"/>
  <c r="H600" i="1"/>
  <c r="I600" i="1"/>
  <c r="J600" i="1"/>
  <c r="J598" i="1"/>
  <c r="H598" i="1"/>
  <c r="I598" i="1"/>
  <c r="H596" i="1"/>
  <c r="I596" i="1"/>
  <c r="J596" i="1"/>
  <c r="J594" i="1"/>
  <c r="I594" i="1"/>
  <c r="H594" i="1"/>
  <c r="J592" i="1"/>
  <c r="I592" i="1"/>
  <c r="H592" i="1"/>
  <c r="J590" i="1"/>
  <c r="H590" i="1"/>
  <c r="I590" i="1"/>
  <c r="J588" i="1"/>
  <c r="H588" i="1"/>
  <c r="I588" i="1"/>
  <c r="J586" i="1"/>
  <c r="I586" i="1"/>
  <c r="H586" i="1"/>
  <c r="J584" i="1"/>
  <c r="H584" i="1"/>
  <c r="I584" i="1"/>
  <c r="J582" i="1"/>
  <c r="H582" i="1"/>
  <c r="I582" i="1"/>
  <c r="H580" i="1"/>
  <c r="I580" i="1"/>
  <c r="J580" i="1"/>
  <c r="J578" i="1"/>
  <c r="I578" i="1"/>
  <c r="H578" i="1"/>
  <c r="J576" i="1"/>
  <c r="I576" i="1"/>
  <c r="H576" i="1"/>
  <c r="J574" i="1"/>
  <c r="H574" i="1"/>
  <c r="I574" i="1"/>
  <c r="J572" i="1"/>
  <c r="H572" i="1"/>
  <c r="I572" i="1"/>
  <c r="J570" i="1"/>
  <c r="I570" i="1"/>
  <c r="H570" i="1"/>
  <c r="J568" i="1"/>
  <c r="I568" i="1"/>
  <c r="H568" i="1"/>
  <c r="J566" i="1"/>
  <c r="H566" i="1"/>
  <c r="I566" i="1"/>
  <c r="J564" i="1"/>
  <c r="H564" i="1"/>
  <c r="I564" i="1"/>
  <c r="J562" i="1"/>
  <c r="I562" i="1"/>
  <c r="H562" i="1"/>
  <c r="J560" i="1"/>
  <c r="I560" i="1"/>
  <c r="H560" i="1"/>
  <c r="J558" i="1"/>
  <c r="H558" i="1"/>
  <c r="I558" i="1"/>
  <c r="J556" i="1"/>
  <c r="H556" i="1"/>
  <c r="I556" i="1"/>
  <c r="J554" i="1"/>
  <c r="I554" i="1"/>
  <c r="H554" i="1"/>
  <c r="H552" i="1"/>
  <c r="J552" i="1"/>
  <c r="I552" i="1"/>
  <c r="J550" i="1"/>
  <c r="H550" i="1"/>
  <c r="I550" i="1"/>
  <c r="H548" i="1"/>
  <c r="J548" i="1"/>
  <c r="I548" i="1"/>
  <c r="J546" i="1"/>
  <c r="I546" i="1"/>
  <c r="H546" i="1"/>
  <c r="J544" i="1"/>
  <c r="I544" i="1"/>
  <c r="H544" i="1"/>
  <c r="J542" i="1"/>
  <c r="H542" i="1"/>
  <c r="I542" i="1"/>
  <c r="J540" i="1"/>
  <c r="H540" i="1"/>
  <c r="I540" i="1"/>
  <c r="J538" i="1"/>
  <c r="I538" i="1"/>
  <c r="H538" i="1"/>
  <c r="J536" i="1"/>
  <c r="I536" i="1"/>
  <c r="H536" i="1"/>
  <c r="J534" i="1"/>
  <c r="H534" i="1"/>
  <c r="I534" i="1"/>
  <c r="H532" i="1"/>
  <c r="I532" i="1"/>
  <c r="J532" i="1"/>
  <c r="J530" i="1"/>
  <c r="I530" i="1"/>
  <c r="H530" i="1"/>
  <c r="J528" i="1"/>
  <c r="I528" i="1"/>
  <c r="H528" i="1"/>
  <c r="J526" i="1"/>
  <c r="H526" i="1"/>
  <c r="I526" i="1"/>
  <c r="J524" i="1"/>
  <c r="H524" i="1"/>
  <c r="I524" i="1"/>
  <c r="J522" i="1"/>
  <c r="I522" i="1"/>
  <c r="H522" i="1"/>
  <c r="J520" i="1"/>
  <c r="H520" i="1"/>
  <c r="I520" i="1"/>
  <c r="J518" i="1"/>
  <c r="H518" i="1"/>
  <c r="I518" i="1"/>
  <c r="H516" i="1"/>
  <c r="I516" i="1"/>
  <c r="J516" i="1"/>
  <c r="J514" i="1"/>
  <c r="I514" i="1"/>
  <c r="H514" i="1"/>
  <c r="J512" i="1"/>
  <c r="H512" i="1"/>
  <c r="I512" i="1"/>
  <c r="J510" i="1"/>
  <c r="H510" i="1"/>
  <c r="I510" i="1"/>
  <c r="J508" i="1"/>
  <c r="H508" i="1"/>
  <c r="I508" i="1"/>
  <c r="J506" i="1"/>
  <c r="I506" i="1"/>
  <c r="H506" i="1"/>
  <c r="J504" i="1"/>
  <c r="I504" i="1"/>
  <c r="H504" i="1"/>
  <c r="J502" i="1"/>
  <c r="H502" i="1"/>
  <c r="I502" i="1"/>
  <c r="J500" i="1"/>
  <c r="H500" i="1"/>
  <c r="I500" i="1"/>
  <c r="J498" i="1"/>
  <c r="I498" i="1"/>
  <c r="H498" i="1"/>
  <c r="J496" i="1"/>
  <c r="I496" i="1"/>
  <c r="H496" i="1"/>
  <c r="J494" i="1"/>
  <c r="H494" i="1"/>
  <c r="I494" i="1"/>
  <c r="J492" i="1"/>
  <c r="H492" i="1"/>
  <c r="I492" i="1"/>
  <c r="J490" i="1"/>
  <c r="I490" i="1"/>
  <c r="H490" i="1"/>
  <c r="H488" i="1"/>
  <c r="J488" i="1"/>
  <c r="I488" i="1"/>
  <c r="J486" i="1"/>
  <c r="H486" i="1"/>
  <c r="I486" i="1"/>
  <c r="H484" i="1"/>
  <c r="J484" i="1"/>
  <c r="I484" i="1"/>
  <c r="J482" i="1"/>
  <c r="I482" i="1"/>
  <c r="H482" i="1"/>
  <c r="J480" i="1"/>
  <c r="H480" i="1"/>
  <c r="I480" i="1"/>
  <c r="J478" i="1"/>
  <c r="H478" i="1"/>
  <c r="I478" i="1"/>
  <c r="J476" i="1"/>
  <c r="H476" i="1"/>
  <c r="I476" i="1"/>
  <c r="J474" i="1"/>
  <c r="I474" i="1"/>
  <c r="H474" i="1"/>
  <c r="J472" i="1"/>
  <c r="H472" i="1"/>
  <c r="I472" i="1"/>
  <c r="J470" i="1"/>
  <c r="H470" i="1"/>
  <c r="I470" i="1"/>
  <c r="H468" i="1"/>
  <c r="I468" i="1"/>
  <c r="J468" i="1"/>
  <c r="J466" i="1"/>
  <c r="I466" i="1"/>
  <c r="H466" i="1"/>
  <c r="J464" i="1"/>
  <c r="I464" i="1"/>
  <c r="H464" i="1"/>
  <c r="J462" i="1"/>
  <c r="H462" i="1"/>
  <c r="I462" i="1"/>
  <c r="J460" i="1"/>
  <c r="H460" i="1"/>
  <c r="I460" i="1"/>
  <c r="J458" i="1"/>
  <c r="I458" i="1"/>
  <c r="H458" i="1"/>
  <c r="J456" i="1"/>
  <c r="I456" i="1"/>
  <c r="H456" i="1"/>
  <c r="J454" i="1"/>
  <c r="H454" i="1"/>
  <c r="I454" i="1"/>
  <c r="H452" i="1"/>
  <c r="I452" i="1"/>
  <c r="J452" i="1"/>
  <c r="J450" i="1"/>
  <c r="I450" i="1"/>
  <c r="H450" i="1"/>
  <c r="J448" i="1"/>
  <c r="I448" i="1"/>
  <c r="H448" i="1"/>
  <c r="J446" i="1"/>
  <c r="H446" i="1"/>
  <c r="I446" i="1"/>
  <c r="J444" i="1"/>
  <c r="H444" i="1"/>
  <c r="I444" i="1"/>
  <c r="J442" i="1"/>
  <c r="I442" i="1"/>
  <c r="H442" i="1"/>
  <c r="J440" i="1"/>
  <c r="I440" i="1"/>
  <c r="H440" i="1"/>
  <c r="J438" i="1"/>
  <c r="I438" i="1"/>
  <c r="H438" i="1"/>
  <c r="J436" i="1"/>
  <c r="H436" i="1"/>
  <c r="I436" i="1"/>
  <c r="J434" i="1"/>
  <c r="H434" i="1"/>
  <c r="I434" i="1"/>
  <c r="J432" i="1"/>
  <c r="I432" i="1"/>
  <c r="H432" i="1"/>
  <c r="J430" i="1"/>
  <c r="I430" i="1"/>
  <c r="H430" i="1"/>
  <c r="J428" i="1"/>
  <c r="H428" i="1"/>
  <c r="I428" i="1"/>
  <c r="J426" i="1"/>
  <c r="I426" i="1"/>
  <c r="H426" i="1"/>
  <c r="H424" i="1"/>
  <c r="J424" i="1"/>
  <c r="I424" i="1"/>
  <c r="J422" i="1"/>
  <c r="I422" i="1"/>
  <c r="H422" i="1"/>
  <c r="I420" i="1"/>
  <c r="H420" i="1"/>
  <c r="J420" i="1"/>
  <c r="J418" i="1"/>
  <c r="H418" i="1"/>
  <c r="I418" i="1"/>
  <c r="J416" i="1"/>
  <c r="I416" i="1"/>
  <c r="H416" i="1"/>
  <c r="J414" i="1"/>
  <c r="H414" i="1"/>
  <c r="I414" i="1"/>
  <c r="J412" i="1"/>
  <c r="H412" i="1"/>
  <c r="I412" i="1"/>
  <c r="J410" i="1"/>
  <c r="I410" i="1"/>
  <c r="H410" i="1"/>
  <c r="H408" i="1"/>
  <c r="J408" i="1"/>
  <c r="I408" i="1"/>
  <c r="J406" i="1"/>
  <c r="H406" i="1"/>
  <c r="I406" i="1"/>
  <c r="H404" i="1"/>
  <c r="I404" i="1"/>
  <c r="J404" i="1"/>
  <c r="J402" i="1"/>
  <c r="I402" i="1"/>
  <c r="H402" i="1"/>
  <c r="J400" i="1"/>
  <c r="H400" i="1"/>
  <c r="I400" i="1"/>
  <c r="J398" i="1"/>
  <c r="H398" i="1"/>
  <c r="I398" i="1"/>
  <c r="J396" i="1"/>
  <c r="H396" i="1"/>
  <c r="I396" i="1"/>
  <c r="J394" i="1"/>
  <c r="I394" i="1"/>
  <c r="H394" i="1"/>
  <c r="J392" i="1"/>
  <c r="I392" i="1"/>
  <c r="H392" i="1"/>
  <c r="J390" i="1"/>
  <c r="H390" i="1"/>
  <c r="I390" i="1"/>
  <c r="H388" i="1"/>
  <c r="J388" i="1"/>
  <c r="I388" i="1"/>
  <c r="J386" i="1"/>
  <c r="I386" i="1"/>
  <c r="H386" i="1"/>
  <c r="J384" i="1"/>
  <c r="I384" i="1"/>
  <c r="H384" i="1"/>
  <c r="J382" i="1"/>
  <c r="H382" i="1"/>
  <c r="I382" i="1"/>
  <c r="J380" i="1"/>
  <c r="H380" i="1"/>
  <c r="I380" i="1"/>
  <c r="J378" i="1"/>
  <c r="I378" i="1"/>
  <c r="H378" i="1"/>
  <c r="J376" i="1"/>
  <c r="I376" i="1"/>
  <c r="H376" i="1"/>
  <c r="J374" i="1"/>
  <c r="I374" i="1"/>
  <c r="H374" i="1"/>
  <c r="J372" i="1"/>
  <c r="H372" i="1"/>
  <c r="I372" i="1"/>
  <c r="J370" i="1"/>
  <c r="H370" i="1"/>
  <c r="I370" i="1"/>
  <c r="J368" i="1"/>
  <c r="I368" i="1"/>
  <c r="H368" i="1"/>
  <c r="J366" i="1"/>
  <c r="I366" i="1"/>
  <c r="H366" i="1"/>
  <c r="J364" i="1"/>
  <c r="H364" i="1"/>
  <c r="I364" i="1"/>
  <c r="J362" i="1"/>
  <c r="I362" i="1"/>
  <c r="H362" i="1"/>
  <c r="H360" i="1"/>
  <c r="I360" i="1"/>
  <c r="J360" i="1"/>
  <c r="J358" i="1"/>
  <c r="I358" i="1"/>
  <c r="H358" i="1"/>
  <c r="I356" i="1"/>
  <c r="H356" i="1"/>
  <c r="J356" i="1"/>
  <c r="J354" i="1"/>
  <c r="I354" i="1"/>
  <c r="H354" i="1"/>
  <c r="J352" i="1"/>
  <c r="I352" i="1"/>
  <c r="H352" i="1"/>
  <c r="J350" i="1"/>
  <c r="H350" i="1"/>
  <c r="I350" i="1"/>
  <c r="J348" i="1"/>
  <c r="H348" i="1"/>
  <c r="I348" i="1"/>
  <c r="J346" i="1"/>
  <c r="I346" i="1"/>
  <c r="H346" i="1"/>
  <c r="J344" i="1"/>
  <c r="H344" i="1"/>
  <c r="I344" i="1"/>
  <c r="J342" i="1"/>
  <c r="H342" i="1"/>
  <c r="I342" i="1"/>
  <c r="H340" i="1"/>
  <c r="I340" i="1"/>
  <c r="J340" i="1"/>
  <c r="J338" i="1"/>
  <c r="I338" i="1"/>
  <c r="H338" i="1"/>
  <c r="J336" i="1"/>
  <c r="I336" i="1"/>
  <c r="H336" i="1"/>
  <c r="J334" i="1"/>
  <c r="H334" i="1"/>
  <c r="I334" i="1"/>
  <c r="J332" i="1"/>
  <c r="H332" i="1"/>
  <c r="I332" i="1"/>
  <c r="J330" i="1"/>
  <c r="I330" i="1"/>
  <c r="H330" i="1"/>
  <c r="J328" i="1"/>
  <c r="I328" i="1"/>
  <c r="H328" i="1"/>
  <c r="J326" i="1"/>
  <c r="H326" i="1"/>
  <c r="I326" i="1"/>
  <c r="H324" i="1"/>
  <c r="I324" i="1"/>
  <c r="J324" i="1"/>
  <c r="J322" i="1"/>
  <c r="I322" i="1"/>
  <c r="H322" i="1"/>
  <c r="J320" i="1"/>
  <c r="I320" i="1"/>
  <c r="H320" i="1"/>
  <c r="J318" i="1"/>
  <c r="H318" i="1"/>
  <c r="I318" i="1"/>
  <c r="J316" i="1"/>
  <c r="H316" i="1"/>
  <c r="I316" i="1"/>
  <c r="J314" i="1"/>
  <c r="I314" i="1"/>
  <c r="H314" i="1"/>
  <c r="J312" i="1"/>
  <c r="I312" i="1"/>
  <c r="H312" i="1"/>
  <c r="J310" i="1"/>
  <c r="I310" i="1"/>
  <c r="H310" i="1"/>
  <c r="J308" i="1"/>
  <c r="H308" i="1"/>
  <c r="I308" i="1"/>
  <c r="J306" i="1"/>
  <c r="H306" i="1"/>
  <c r="I306" i="1"/>
  <c r="J304" i="1"/>
  <c r="I304" i="1"/>
  <c r="H304" i="1"/>
  <c r="J302" i="1"/>
  <c r="H302" i="1"/>
  <c r="I302" i="1"/>
  <c r="J300" i="1"/>
  <c r="H300" i="1"/>
  <c r="I300" i="1"/>
  <c r="J298" i="1"/>
  <c r="I298" i="1"/>
  <c r="H298" i="1"/>
  <c r="H296" i="1"/>
  <c r="J296" i="1"/>
  <c r="I296" i="1"/>
  <c r="J294" i="1"/>
  <c r="H294" i="1"/>
  <c r="I294" i="1"/>
  <c r="H292" i="1"/>
  <c r="J292" i="1"/>
  <c r="I292" i="1"/>
  <c r="J290" i="1"/>
  <c r="I290" i="1"/>
  <c r="H290" i="1"/>
  <c r="J288" i="1"/>
  <c r="I288" i="1"/>
  <c r="H288" i="1"/>
  <c r="J286" i="1"/>
  <c r="I286" i="1"/>
  <c r="H286" i="1"/>
  <c r="J284" i="1"/>
  <c r="I284" i="1"/>
  <c r="H284" i="1"/>
  <c r="J282" i="1"/>
  <c r="I282" i="1"/>
  <c r="H282" i="1"/>
  <c r="J280" i="1"/>
  <c r="H280" i="1"/>
  <c r="I280" i="1"/>
  <c r="J278" i="1"/>
  <c r="I278" i="1"/>
  <c r="H278" i="1"/>
  <c r="I276" i="1"/>
  <c r="H276" i="1"/>
  <c r="J276" i="1"/>
  <c r="J274" i="1"/>
  <c r="I274" i="1"/>
  <c r="H274" i="1"/>
  <c r="J272" i="1"/>
  <c r="I272" i="1"/>
  <c r="H272" i="1"/>
  <c r="J270" i="1"/>
  <c r="I270" i="1"/>
  <c r="H270" i="1"/>
  <c r="J268" i="1"/>
  <c r="H268" i="1"/>
  <c r="I268" i="1"/>
  <c r="J266" i="1"/>
  <c r="I266" i="1"/>
  <c r="H266" i="1"/>
  <c r="I264" i="1"/>
  <c r="J264" i="1"/>
  <c r="H264" i="1"/>
  <c r="J262" i="1"/>
  <c r="I262" i="1"/>
  <c r="H262" i="1"/>
  <c r="H260" i="1"/>
  <c r="I260" i="1"/>
  <c r="J260" i="1"/>
  <c r="J258" i="1"/>
  <c r="I258" i="1"/>
  <c r="H258" i="1"/>
  <c r="J256" i="1"/>
  <c r="I256" i="1"/>
  <c r="H256" i="1"/>
  <c r="J254" i="1"/>
  <c r="I254" i="1"/>
  <c r="H254" i="1"/>
  <c r="J252" i="1"/>
  <c r="I252" i="1"/>
  <c r="H252" i="1"/>
  <c r="J250" i="1"/>
  <c r="I250" i="1"/>
  <c r="H250" i="1"/>
  <c r="J248" i="1"/>
  <c r="I248" i="1"/>
  <c r="H248" i="1"/>
  <c r="J246" i="1"/>
  <c r="I246" i="1"/>
  <c r="H246" i="1"/>
  <c r="I244" i="1"/>
  <c r="J244" i="1"/>
  <c r="H244" i="1"/>
  <c r="J242" i="1"/>
  <c r="I242" i="1"/>
  <c r="H242" i="1"/>
  <c r="J240" i="1"/>
  <c r="I240" i="1"/>
  <c r="H240" i="1"/>
  <c r="J238" i="1"/>
  <c r="I238" i="1"/>
  <c r="H238" i="1"/>
  <c r="J236" i="1"/>
  <c r="H236" i="1"/>
  <c r="I236" i="1"/>
  <c r="J234" i="1"/>
  <c r="I234" i="1"/>
  <c r="H234" i="1"/>
  <c r="I232" i="1"/>
  <c r="J232" i="1"/>
  <c r="H232" i="1"/>
  <c r="J230" i="1"/>
  <c r="I230" i="1"/>
  <c r="H230" i="1"/>
  <c r="I228" i="1"/>
  <c r="H228" i="1"/>
  <c r="J228" i="1"/>
  <c r="J226" i="1"/>
  <c r="H226" i="1"/>
  <c r="I226" i="1"/>
  <c r="J224" i="1"/>
  <c r="I224" i="1"/>
  <c r="H224" i="1"/>
  <c r="J222" i="1"/>
  <c r="I222" i="1"/>
  <c r="H222" i="1"/>
  <c r="J220" i="1"/>
  <c r="I220" i="1"/>
  <c r="H220" i="1"/>
  <c r="J218" i="1"/>
  <c r="I218" i="1"/>
  <c r="H218" i="1"/>
  <c r="I216" i="1"/>
  <c r="H216" i="1"/>
  <c r="J216" i="1"/>
  <c r="J214" i="1"/>
  <c r="I214" i="1"/>
  <c r="H214" i="1"/>
  <c r="I212" i="1"/>
  <c r="H212" i="1"/>
  <c r="J212" i="1"/>
  <c r="I210" i="1"/>
  <c r="J210" i="1"/>
  <c r="H210" i="1"/>
  <c r="J208" i="1"/>
  <c r="H208" i="1"/>
  <c r="I208" i="1"/>
  <c r="J206" i="1"/>
  <c r="I206" i="1"/>
  <c r="H206" i="1"/>
  <c r="J204" i="1"/>
  <c r="H204" i="1"/>
  <c r="I204" i="1"/>
  <c r="I202" i="1"/>
  <c r="J202" i="1"/>
  <c r="H202" i="1"/>
  <c r="I200" i="1"/>
  <c r="J200" i="1"/>
  <c r="H200" i="1"/>
  <c r="J198" i="1"/>
  <c r="I198" i="1"/>
  <c r="H198" i="1"/>
  <c r="I196" i="1"/>
  <c r="H196" i="1"/>
  <c r="J196" i="1"/>
  <c r="I194" i="1"/>
  <c r="J194" i="1"/>
  <c r="H194" i="1"/>
  <c r="J192" i="1"/>
  <c r="I192" i="1"/>
  <c r="H192" i="1"/>
  <c r="J190" i="1"/>
  <c r="I190" i="1"/>
  <c r="H190" i="1"/>
  <c r="J188" i="1"/>
  <c r="H188" i="1"/>
  <c r="I188" i="1"/>
  <c r="I186" i="1"/>
  <c r="J186" i="1"/>
  <c r="H186" i="1"/>
  <c r="I184" i="1"/>
  <c r="H184" i="1"/>
  <c r="J184" i="1"/>
  <c r="J182" i="1"/>
  <c r="I182" i="1"/>
  <c r="H182" i="1"/>
  <c r="I180" i="1"/>
  <c r="H180" i="1"/>
  <c r="J180" i="1"/>
  <c r="I178" i="1"/>
  <c r="J178" i="1"/>
  <c r="H178" i="1"/>
  <c r="J176" i="1"/>
  <c r="I176" i="1"/>
  <c r="H176" i="1"/>
  <c r="J174" i="1"/>
  <c r="I174" i="1"/>
  <c r="H174" i="1"/>
  <c r="J172" i="1"/>
  <c r="H172" i="1"/>
  <c r="I172" i="1"/>
  <c r="I170" i="1"/>
  <c r="J170" i="1"/>
  <c r="H170" i="1"/>
  <c r="I168" i="1"/>
  <c r="H168" i="1"/>
  <c r="J168" i="1"/>
  <c r="J166" i="1"/>
  <c r="I166" i="1"/>
  <c r="H166" i="1"/>
  <c r="I164" i="1"/>
  <c r="H164" i="1"/>
  <c r="J164" i="1"/>
  <c r="I162" i="1"/>
  <c r="J162" i="1"/>
  <c r="H162" i="1"/>
  <c r="J160" i="1"/>
  <c r="I160" i="1"/>
  <c r="H160" i="1"/>
  <c r="J158" i="1"/>
  <c r="I158" i="1"/>
  <c r="H158" i="1"/>
  <c r="J156" i="1"/>
  <c r="H156" i="1"/>
  <c r="I156" i="1"/>
  <c r="I154" i="1"/>
  <c r="J154" i="1"/>
  <c r="H154" i="1"/>
  <c r="J152" i="1"/>
  <c r="I152" i="1"/>
  <c r="H152" i="1"/>
  <c r="J150" i="1"/>
  <c r="I150" i="1"/>
  <c r="H150" i="1"/>
  <c r="I148" i="1"/>
  <c r="J148" i="1"/>
  <c r="H148" i="1"/>
  <c r="I146" i="1"/>
  <c r="J146" i="1"/>
  <c r="H146" i="1"/>
  <c r="J144" i="1"/>
  <c r="H144" i="1"/>
  <c r="I144" i="1"/>
  <c r="J142" i="1"/>
  <c r="I142" i="1"/>
  <c r="H142" i="1"/>
  <c r="J140" i="1"/>
  <c r="H140" i="1"/>
  <c r="I140" i="1"/>
  <c r="I138" i="1"/>
  <c r="J138" i="1"/>
  <c r="H138" i="1"/>
  <c r="I136" i="1"/>
  <c r="H136" i="1"/>
  <c r="J136" i="1"/>
  <c r="J134" i="1"/>
  <c r="I134" i="1"/>
  <c r="H134" i="1"/>
  <c r="I132" i="1"/>
  <c r="H132" i="1"/>
  <c r="J132" i="1"/>
  <c r="I130" i="1"/>
  <c r="J130" i="1"/>
  <c r="H130" i="1"/>
  <c r="J128" i="1"/>
  <c r="I128" i="1"/>
  <c r="H128" i="1"/>
  <c r="J126" i="1"/>
  <c r="I126" i="1"/>
  <c r="H126" i="1"/>
  <c r="J124" i="1"/>
  <c r="H124" i="1"/>
  <c r="I124" i="1"/>
  <c r="I122" i="1"/>
  <c r="J122" i="1"/>
  <c r="H122" i="1"/>
  <c r="I120" i="1"/>
  <c r="J120" i="1"/>
  <c r="H120" i="1"/>
  <c r="J118" i="1"/>
  <c r="I118" i="1"/>
  <c r="H118" i="1"/>
  <c r="H116" i="1"/>
  <c r="I116" i="1"/>
  <c r="J116" i="1"/>
  <c r="I114" i="1"/>
  <c r="J114" i="1"/>
  <c r="H114" i="1"/>
  <c r="J112" i="1"/>
  <c r="I112" i="1"/>
  <c r="H112" i="1"/>
  <c r="J110" i="1"/>
  <c r="I110" i="1"/>
  <c r="H110" i="1"/>
  <c r="J108" i="1"/>
  <c r="H108" i="1"/>
  <c r="I108" i="1"/>
  <c r="I106" i="1"/>
  <c r="J106" i="1"/>
  <c r="H106" i="1"/>
  <c r="I104" i="1"/>
  <c r="H104" i="1"/>
  <c r="J104" i="1"/>
  <c r="J102" i="1"/>
  <c r="I102" i="1"/>
  <c r="H102" i="1"/>
  <c r="H100" i="1"/>
  <c r="J100" i="1"/>
  <c r="I100" i="1"/>
  <c r="I98" i="1"/>
  <c r="J98" i="1"/>
  <c r="H98" i="1"/>
  <c r="J96" i="1"/>
  <c r="I96" i="1"/>
  <c r="H96" i="1"/>
  <c r="J94" i="1"/>
  <c r="I94" i="1"/>
  <c r="H94" i="1"/>
  <c r="J92" i="1"/>
  <c r="H92" i="1"/>
  <c r="I92" i="1"/>
  <c r="I90" i="1"/>
  <c r="J90" i="1"/>
  <c r="H90" i="1"/>
  <c r="I88" i="1"/>
  <c r="J88" i="1"/>
  <c r="H88" i="1"/>
  <c r="J86" i="1"/>
  <c r="I86" i="1"/>
  <c r="H86" i="1"/>
  <c r="I84" i="1"/>
  <c r="H84" i="1"/>
  <c r="J84" i="1"/>
  <c r="I82" i="1"/>
  <c r="J82" i="1"/>
  <c r="H82" i="1"/>
  <c r="J80" i="1"/>
  <c r="I80" i="1"/>
  <c r="H80" i="1"/>
  <c r="J78" i="1"/>
  <c r="I78" i="1"/>
  <c r="H78" i="1"/>
  <c r="J76" i="1"/>
  <c r="H76" i="1"/>
  <c r="I76" i="1"/>
  <c r="I74" i="1"/>
  <c r="J74" i="1"/>
  <c r="H74" i="1"/>
  <c r="I72" i="1"/>
  <c r="J72" i="1"/>
  <c r="H72" i="1"/>
  <c r="J70" i="1"/>
  <c r="I70" i="1"/>
  <c r="H70" i="1"/>
  <c r="I68" i="1"/>
  <c r="H68" i="1"/>
  <c r="J68" i="1"/>
  <c r="I66" i="1"/>
  <c r="J66" i="1"/>
  <c r="H66" i="1"/>
  <c r="J64" i="1"/>
  <c r="I64" i="1"/>
  <c r="H64" i="1"/>
  <c r="J62" i="1"/>
  <c r="I62" i="1"/>
  <c r="H62" i="1"/>
  <c r="J60" i="1"/>
  <c r="H60" i="1"/>
  <c r="I60" i="1"/>
  <c r="I58" i="1"/>
  <c r="J58" i="1"/>
  <c r="H58" i="1"/>
  <c r="I56" i="1"/>
  <c r="J56" i="1"/>
  <c r="H56" i="1"/>
  <c r="J54" i="1"/>
  <c r="I54" i="1"/>
  <c r="H54" i="1"/>
  <c r="H52" i="1"/>
  <c r="J52" i="1"/>
  <c r="I52" i="1"/>
  <c r="I50" i="1"/>
  <c r="J50" i="1"/>
  <c r="H50" i="1"/>
  <c r="J48" i="1"/>
  <c r="I48" i="1"/>
  <c r="H48" i="1"/>
  <c r="J46" i="1"/>
  <c r="I46" i="1"/>
  <c r="H46" i="1"/>
  <c r="J44" i="1"/>
  <c r="I44" i="1"/>
  <c r="H44" i="1"/>
  <c r="I42" i="1"/>
  <c r="J42" i="1"/>
  <c r="H42" i="1"/>
  <c r="I40" i="1"/>
  <c r="H40" i="1"/>
  <c r="J40" i="1"/>
  <c r="J38" i="1"/>
  <c r="I38" i="1"/>
  <c r="H38" i="1"/>
  <c r="H36" i="1"/>
  <c r="J36" i="1"/>
  <c r="I36" i="1"/>
  <c r="I34" i="1"/>
  <c r="J34" i="1"/>
  <c r="H34" i="1"/>
  <c r="J32" i="1"/>
  <c r="H32" i="1"/>
  <c r="I32" i="1"/>
  <c r="J30" i="1"/>
  <c r="I30" i="1"/>
  <c r="H30" i="1"/>
  <c r="J28" i="1"/>
  <c r="I28" i="1"/>
  <c r="H28" i="1"/>
  <c r="I26" i="1"/>
  <c r="J26" i="1"/>
  <c r="H26" i="1"/>
  <c r="I24" i="1"/>
  <c r="J24" i="1"/>
  <c r="H24" i="1"/>
  <c r="J22" i="1"/>
  <c r="I22" i="1"/>
  <c r="H22" i="1"/>
  <c r="J20" i="1"/>
  <c r="I20" i="1"/>
  <c r="H20" i="1"/>
  <c r="I18" i="1"/>
  <c r="J18" i="1"/>
  <c r="H18" i="1"/>
  <c r="J16" i="1"/>
  <c r="I16" i="1"/>
  <c r="H16" i="1"/>
  <c r="J14" i="1"/>
  <c r="I14" i="1"/>
  <c r="H14" i="1"/>
  <c r="J12" i="1"/>
  <c r="I12" i="1"/>
  <c r="H12" i="1"/>
  <c r="I10" i="1"/>
  <c r="J10" i="1"/>
  <c r="H10" i="1"/>
  <c r="I8" i="1"/>
  <c r="J8" i="1"/>
  <c r="H8" i="1"/>
  <c r="J6" i="1"/>
  <c r="I6" i="1"/>
  <c r="H6" i="1"/>
  <c r="H4" i="1"/>
  <c r="I4" i="1"/>
  <c r="J4" i="1"/>
  <c r="K4" i="1"/>
  <c r="L4" i="1"/>
  <c r="K420" i="1"/>
  <c r="L420" i="1"/>
  <c r="K414" i="1"/>
  <c r="L414" i="1"/>
  <c r="L408" i="1"/>
  <c r="K408" i="1"/>
  <c r="L400" i="1"/>
  <c r="K400" i="1"/>
  <c r="L394" i="1"/>
  <c r="K394" i="1"/>
  <c r="K388" i="1"/>
  <c r="L388" i="1"/>
  <c r="L382" i="1"/>
  <c r="K382" i="1"/>
  <c r="L374" i="1"/>
  <c r="K374" i="1"/>
  <c r="K366" i="1"/>
  <c r="L366" i="1"/>
  <c r="K356" i="1"/>
  <c r="L356" i="1"/>
  <c r="L350" i="1"/>
  <c r="K350" i="1"/>
  <c r="L344" i="1"/>
  <c r="K344" i="1"/>
  <c r="L336" i="1"/>
  <c r="K336" i="1"/>
  <c r="L328" i="1"/>
  <c r="K328" i="1"/>
  <c r="L322" i="1"/>
  <c r="K322" i="1"/>
  <c r="K316" i="1"/>
  <c r="L316" i="1"/>
  <c r="L312" i="1"/>
  <c r="K312" i="1"/>
  <c r="K306" i="1"/>
  <c r="L306" i="1"/>
  <c r="L300" i="1"/>
  <c r="K300" i="1"/>
  <c r="L294" i="1"/>
  <c r="K294" i="1"/>
  <c r="L288" i="1"/>
  <c r="K288" i="1"/>
  <c r="L282" i="1"/>
  <c r="K282" i="1"/>
  <c r="L276" i="1"/>
  <c r="K276" i="1"/>
  <c r="K270" i="1"/>
  <c r="L270" i="1"/>
  <c r="K266" i="1"/>
  <c r="L266" i="1"/>
  <c r="L262" i="1"/>
  <c r="K262" i="1"/>
  <c r="K256" i="1"/>
  <c r="L256" i="1"/>
  <c r="L250" i="1"/>
  <c r="K250" i="1"/>
  <c r="L246" i="1"/>
  <c r="K246" i="1"/>
  <c r="L240" i="1"/>
  <c r="K240" i="1"/>
  <c r="L234" i="1"/>
  <c r="K234" i="1"/>
  <c r="L228" i="1"/>
  <c r="K228" i="1"/>
  <c r="L222" i="1"/>
  <c r="K222" i="1"/>
  <c r="L216" i="1"/>
  <c r="K216" i="1"/>
  <c r="L210" i="1"/>
  <c r="K210" i="1"/>
  <c r="L204" i="1"/>
  <c r="K204" i="1"/>
  <c r="K200" i="1"/>
  <c r="L200" i="1"/>
  <c r="L194" i="1"/>
  <c r="K194" i="1"/>
  <c r="L188" i="1"/>
  <c r="K188" i="1"/>
  <c r="L182" i="1"/>
  <c r="K182" i="1"/>
  <c r="L178" i="1"/>
  <c r="K178" i="1"/>
  <c r="L174" i="1"/>
  <c r="K174" i="1"/>
  <c r="L168" i="1"/>
  <c r="K168" i="1"/>
  <c r="L162" i="1"/>
  <c r="K162" i="1"/>
  <c r="L156" i="1"/>
  <c r="K156" i="1"/>
  <c r="L150" i="1"/>
  <c r="K150" i="1"/>
  <c r="L144" i="1"/>
  <c r="K144" i="1"/>
  <c r="K138" i="1"/>
  <c r="L138" i="1"/>
  <c r="L132" i="1"/>
  <c r="K132" i="1"/>
  <c r="K126" i="1"/>
  <c r="L126" i="1"/>
  <c r="L120" i="1"/>
  <c r="K120" i="1"/>
  <c r="K114" i="1"/>
  <c r="L114" i="1"/>
  <c r="L108" i="1"/>
  <c r="K108" i="1"/>
  <c r="L102" i="1"/>
  <c r="K102" i="1"/>
  <c r="K98" i="1"/>
  <c r="L98" i="1"/>
  <c r="K94" i="1"/>
  <c r="L94" i="1"/>
  <c r="L88" i="1"/>
  <c r="K88" i="1"/>
  <c r="K82" i="1"/>
  <c r="L82" i="1"/>
  <c r="L76" i="1"/>
  <c r="K76" i="1"/>
  <c r="L70" i="1"/>
  <c r="K70" i="1"/>
  <c r="K62" i="1"/>
  <c r="L62" i="1"/>
  <c r="L56" i="1"/>
  <c r="K56" i="1"/>
  <c r="K50" i="1"/>
  <c r="L50" i="1"/>
  <c r="L44" i="1"/>
  <c r="K44" i="1"/>
  <c r="L38" i="1"/>
  <c r="K38" i="1"/>
  <c r="L32" i="1"/>
  <c r="K32" i="1"/>
  <c r="L26" i="1"/>
  <c r="K26" i="1"/>
  <c r="L22" i="1"/>
  <c r="K22" i="1"/>
  <c r="L16" i="1"/>
  <c r="K16" i="1"/>
  <c r="L10" i="1"/>
  <c r="K10" i="1"/>
  <c r="J625" i="1"/>
  <c r="I625" i="1"/>
  <c r="H625" i="1"/>
  <c r="I619" i="1"/>
  <c r="J619" i="1"/>
  <c r="H619" i="1"/>
  <c r="J613" i="1"/>
  <c r="I613" i="1"/>
  <c r="H613" i="1"/>
  <c r="J607" i="1"/>
  <c r="I607" i="1"/>
  <c r="H607" i="1"/>
  <c r="J601" i="1"/>
  <c r="H601" i="1"/>
  <c r="I601" i="1"/>
  <c r="I595" i="1"/>
  <c r="J595" i="1"/>
  <c r="H595" i="1"/>
  <c r="J587" i="1"/>
  <c r="I587" i="1"/>
  <c r="H587" i="1"/>
  <c r="I581" i="1"/>
  <c r="J581" i="1"/>
  <c r="H581" i="1"/>
  <c r="J575" i="1"/>
  <c r="I575" i="1"/>
  <c r="H575" i="1"/>
  <c r="J569" i="1"/>
  <c r="I569" i="1"/>
  <c r="H569" i="1"/>
  <c r="I563" i="1"/>
  <c r="J563" i="1"/>
  <c r="H563" i="1"/>
  <c r="I557" i="1"/>
  <c r="H557" i="1"/>
  <c r="J557" i="1"/>
  <c r="J551" i="1"/>
  <c r="H551" i="1"/>
  <c r="I551" i="1"/>
  <c r="J545" i="1"/>
  <c r="I545" i="1"/>
  <c r="H545" i="1"/>
  <c r="J537" i="1"/>
  <c r="I537" i="1"/>
  <c r="H537" i="1"/>
  <c r="I531" i="1"/>
  <c r="J531" i="1"/>
  <c r="H531" i="1"/>
  <c r="J525" i="1"/>
  <c r="H525" i="1"/>
  <c r="I525" i="1"/>
  <c r="J519" i="1"/>
  <c r="H519" i="1"/>
  <c r="I519" i="1"/>
  <c r="J513" i="1"/>
  <c r="H513" i="1"/>
  <c r="I513" i="1"/>
  <c r="I507" i="1"/>
  <c r="J507" i="1"/>
  <c r="H507" i="1"/>
  <c r="J503" i="1"/>
  <c r="I503" i="1"/>
  <c r="H503" i="1"/>
  <c r="J495" i="1"/>
  <c r="I495" i="1"/>
  <c r="H495" i="1"/>
  <c r="J487" i="1"/>
  <c r="H487" i="1"/>
  <c r="I487" i="1"/>
  <c r="J481" i="1"/>
  <c r="I481" i="1"/>
  <c r="H481" i="1"/>
  <c r="I475" i="1"/>
  <c r="J475" i="1"/>
  <c r="H475" i="1"/>
  <c r="J469" i="1"/>
  <c r="I469" i="1"/>
  <c r="H469" i="1"/>
  <c r="J463" i="1"/>
  <c r="I463" i="1"/>
  <c r="H463" i="1"/>
  <c r="J455" i="1"/>
  <c r="I455" i="1"/>
  <c r="H455" i="1"/>
  <c r="J449" i="1"/>
  <c r="I449" i="1"/>
  <c r="H449" i="1"/>
  <c r="J439" i="1"/>
  <c r="I439" i="1"/>
  <c r="H439" i="1"/>
  <c r="J433" i="1"/>
  <c r="I433" i="1"/>
  <c r="H433" i="1"/>
  <c r="H427" i="1"/>
  <c r="I427" i="1"/>
  <c r="J427" i="1"/>
  <c r="I421" i="1"/>
  <c r="J421" i="1"/>
  <c r="H421" i="1"/>
  <c r="I411" i="1"/>
  <c r="J411" i="1"/>
  <c r="H411" i="1"/>
  <c r="J405" i="1"/>
  <c r="H405" i="1"/>
  <c r="I405" i="1"/>
  <c r="J399" i="1"/>
  <c r="I399" i="1"/>
  <c r="H399" i="1"/>
  <c r="J391" i="1"/>
  <c r="I391" i="1"/>
  <c r="H391" i="1"/>
  <c r="J383" i="1"/>
  <c r="I383" i="1"/>
  <c r="H383" i="1"/>
  <c r="I379" i="1"/>
  <c r="J379" i="1"/>
  <c r="H379" i="1"/>
  <c r="J373" i="1"/>
  <c r="I373" i="1"/>
  <c r="H373" i="1"/>
  <c r="J367" i="1"/>
  <c r="I367" i="1"/>
  <c r="H367" i="1"/>
  <c r="J361" i="1"/>
  <c r="I361" i="1"/>
  <c r="H361" i="1"/>
  <c r="I357" i="1"/>
  <c r="J357" i="1"/>
  <c r="H357" i="1"/>
  <c r="J351" i="1"/>
  <c r="H351" i="1"/>
  <c r="I351" i="1"/>
  <c r="J343" i="1"/>
  <c r="H343" i="1"/>
  <c r="I343" i="1"/>
  <c r="J337" i="1"/>
  <c r="I337" i="1"/>
  <c r="H337" i="1"/>
  <c r="J333" i="1"/>
  <c r="I333" i="1"/>
  <c r="H333" i="1"/>
  <c r="J329" i="1"/>
  <c r="I329" i="1"/>
  <c r="H329" i="1"/>
  <c r="H323" i="1"/>
  <c r="J323" i="1"/>
  <c r="I323" i="1"/>
  <c r="I317" i="1"/>
  <c r="H317" i="1"/>
  <c r="J317" i="1"/>
  <c r="J311" i="1"/>
  <c r="I311" i="1"/>
  <c r="H311" i="1"/>
  <c r="J305" i="1"/>
  <c r="I305" i="1"/>
  <c r="H305" i="1"/>
  <c r="I299" i="1"/>
  <c r="J299" i="1"/>
  <c r="H299" i="1"/>
  <c r="J291" i="1"/>
  <c r="I291" i="1"/>
  <c r="H291" i="1"/>
  <c r="J283" i="1"/>
  <c r="H283" i="1"/>
  <c r="I283" i="1"/>
  <c r="I277" i="1"/>
  <c r="J277" i="1"/>
  <c r="H277" i="1"/>
  <c r="I269" i="1"/>
  <c r="J269" i="1"/>
  <c r="H269" i="1"/>
  <c r="I261" i="1"/>
  <c r="J261" i="1"/>
  <c r="H261" i="1"/>
  <c r="L416" i="1"/>
  <c r="K416" i="1"/>
  <c r="K410" i="1"/>
  <c r="L410" i="1"/>
  <c r="K404" i="1"/>
  <c r="L404" i="1"/>
  <c r="K398" i="1"/>
  <c r="L398" i="1"/>
  <c r="L392" i="1"/>
  <c r="K392" i="1"/>
  <c r="L386" i="1"/>
  <c r="K386" i="1"/>
  <c r="L378" i="1"/>
  <c r="K378" i="1"/>
  <c r="K372" i="1"/>
  <c r="L372" i="1"/>
  <c r="L368" i="1"/>
  <c r="K368" i="1"/>
  <c r="K362" i="1"/>
  <c r="L362" i="1"/>
  <c r="L358" i="1"/>
  <c r="K358" i="1"/>
  <c r="L352" i="1"/>
  <c r="K352" i="1"/>
  <c r="L346" i="1"/>
  <c r="K346" i="1"/>
  <c r="K340" i="1"/>
  <c r="L340" i="1"/>
  <c r="K334" i="1"/>
  <c r="L334" i="1"/>
  <c r="L330" i="1"/>
  <c r="K330" i="1"/>
  <c r="K324" i="1"/>
  <c r="L324" i="1"/>
  <c r="L318" i="1"/>
  <c r="K318" i="1"/>
  <c r="L310" i="1"/>
  <c r="K310" i="1"/>
  <c r="L304" i="1"/>
  <c r="K304" i="1"/>
  <c r="K298" i="1"/>
  <c r="L298" i="1"/>
  <c r="L292" i="1"/>
  <c r="K292" i="1"/>
  <c r="L286" i="1"/>
  <c r="K286" i="1"/>
  <c r="L278" i="1"/>
  <c r="K278" i="1"/>
  <c r="K272" i="1"/>
  <c r="L272" i="1"/>
  <c r="L258" i="1"/>
  <c r="K258" i="1"/>
  <c r="L252" i="1"/>
  <c r="K252" i="1"/>
  <c r="L244" i="1"/>
  <c r="K244" i="1"/>
  <c r="L238" i="1"/>
  <c r="K238" i="1"/>
  <c r="L232" i="1"/>
  <c r="K232" i="1"/>
  <c r="L226" i="1"/>
  <c r="K226" i="1"/>
  <c r="L220" i="1"/>
  <c r="K220" i="1"/>
  <c r="L214" i="1"/>
  <c r="K214" i="1"/>
  <c r="L208" i="1"/>
  <c r="K208" i="1"/>
  <c r="L202" i="1"/>
  <c r="K202" i="1"/>
  <c r="L196" i="1"/>
  <c r="K196" i="1"/>
  <c r="L190" i="1"/>
  <c r="K190" i="1"/>
  <c r="L186" i="1"/>
  <c r="K186" i="1"/>
  <c r="L180" i="1"/>
  <c r="K180" i="1"/>
  <c r="L176" i="1"/>
  <c r="K176" i="1"/>
  <c r="L172" i="1"/>
  <c r="K172" i="1"/>
  <c r="L166" i="1"/>
  <c r="K166" i="1"/>
  <c r="L160" i="1"/>
  <c r="K160" i="1"/>
  <c r="K152" i="1"/>
  <c r="L152" i="1"/>
  <c r="L146" i="1"/>
  <c r="K146" i="1"/>
  <c r="L140" i="1"/>
  <c r="K140" i="1"/>
  <c r="L134" i="1"/>
  <c r="K134" i="1"/>
  <c r="K128" i="1"/>
  <c r="L128" i="1"/>
  <c r="L122" i="1"/>
  <c r="K122" i="1"/>
  <c r="L116" i="1"/>
  <c r="K116" i="1"/>
  <c r="K110" i="1"/>
  <c r="L110" i="1"/>
  <c r="L106" i="1"/>
  <c r="K106" i="1"/>
  <c r="L100" i="1"/>
  <c r="K100" i="1"/>
  <c r="L92" i="1"/>
  <c r="K92" i="1"/>
  <c r="L86" i="1"/>
  <c r="K86" i="1"/>
  <c r="L78" i="1"/>
  <c r="K78" i="1"/>
  <c r="K72" i="1"/>
  <c r="L72" i="1"/>
  <c r="L66" i="1"/>
  <c r="K66" i="1"/>
  <c r="L60" i="1"/>
  <c r="K60" i="1"/>
  <c r="L54" i="1"/>
  <c r="K54" i="1"/>
  <c r="L48" i="1"/>
  <c r="K48" i="1"/>
  <c r="L42" i="1"/>
  <c r="K42" i="1"/>
  <c r="L36" i="1"/>
  <c r="K36" i="1"/>
  <c r="K28" i="1"/>
  <c r="L28" i="1"/>
  <c r="L20" i="1"/>
  <c r="K20" i="1"/>
  <c r="L8" i="1"/>
  <c r="K8" i="1"/>
  <c r="I627" i="1"/>
  <c r="J627" i="1"/>
  <c r="H627" i="1"/>
  <c r="I621" i="1"/>
  <c r="J621" i="1"/>
  <c r="H621" i="1"/>
  <c r="J615" i="1"/>
  <c r="H615" i="1"/>
  <c r="I615" i="1"/>
  <c r="J609" i="1"/>
  <c r="I609" i="1"/>
  <c r="H609" i="1"/>
  <c r="I603" i="1"/>
  <c r="J603" i="1"/>
  <c r="H603" i="1"/>
  <c r="I597" i="1"/>
  <c r="J597" i="1"/>
  <c r="H597" i="1"/>
  <c r="J591" i="1"/>
  <c r="I591" i="1"/>
  <c r="H591" i="1"/>
  <c r="J585" i="1"/>
  <c r="I585" i="1"/>
  <c r="H585" i="1"/>
  <c r="I579" i="1"/>
  <c r="J579" i="1"/>
  <c r="H579" i="1"/>
  <c r="J573" i="1"/>
  <c r="H573" i="1"/>
  <c r="I573" i="1"/>
  <c r="J567" i="1"/>
  <c r="I567" i="1"/>
  <c r="H567" i="1"/>
  <c r="J561" i="1"/>
  <c r="I561" i="1"/>
  <c r="H561" i="1"/>
  <c r="I555" i="1"/>
  <c r="H555" i="1"/>
  <c r="J555" i="1"/>
  <c r="I549" i="1"/>
  <c r="H549" i="1"/>
  <c r="J549" i="1"/>
  <c r="J543" i="1"/>
  <c r="I543" i="1"/>
  <c r="H543" i="1"/>
  <c r="I539" i="1"/>
  <c r="J539" i="1"/>
  <c r="H539" i="1"/>
  <c r="I533" i="1"/>
  <c r="H533" i="1"/>
  <c r="J533" i="1"/>
  <c r="J527" i="1"/>
  <c r="I527" i="1"/>
  <c r="H527" i="1"/>
  <c r="J521" i="1"/>
  <c r="I521" i="1"/>
  <c r="H521" i="1"/>
  <c r="I515" i="1"/>
  <c r="H515" i="1"/>
  <c r="J515" i="1"/>
  <c r="J511" i="1"/>
  <c r="I511" i="1"/>
  <c r="H511" i="1"/>
  <c r="J505" i="1"/>
  <c r="I505" i="1"/>
  <c r="H505" i="1"/>
  <c r="J501" i="1"/>
  <c r="I501" i="1"/>
  <c r="H501" i="1"/>
  <c r="J497" i="1"/>
  <c r="I497" i="1"/>
  <c r="H497" i="1"/>
  <c r="I491" i="1"/>
  <c r="H491" i="1"/>
  <c r="J491" i="1"/>
  <c r="J485" i="1"/>
  <c r="I485" i="1"/>
  <c r="H485" i="1"/>
  <c r="J479" i="1"/>
  <c r="I479" i="1"/>
  <c r="H479" i="1"/>
  <c r="J473" i="1"/>
  <c r="I473" i="1"/>
  <c r="H473" i="1"/>
  <c r="I467" i="1"/>
  <c r="H467" i="1"/>
  <c r="J467" i="1"/>
  <c r="J461" i="1"/>
  <c r="H461" i="1"/>
  <c r="I461" i="1"/>
  <c r="J457" i="1"/>
  <c r="I457" i="1"/>
  <c r="H457" i="1"/>
  <c r="I451" i="1"/>
  <c r="J451" i="1"/>
  <c r="H451" i="1"/>
  <c r="H445" i="1"/>
  <c r="I445" i="1"/>
  <c r="J445" i="1"/>
  <c r="J443" i="1"/>
  <c r="I443" i="1"/>
  <c r="H443" i="1"/>
  <c r="J435" i="1"/>
  <c r="I435" i="1"/>
  <c r="H435" i="1"/>
  <c r="I429" i="1"/>
  <c r="H429" i="1"/>
  <c r="J429" i="1"/>
  <c r="J423" i="1"/>
  <c r="I423" i="1"/>
  <c r="H423" i="1"/>
  <c r="J417" i="1"/>
  <c r="I417" i="1"/>
  <c r="H417" i="1"/>
  <c r="J413" i="1"/>
  <c r="I413" i="1"/>
  <c r="H413" i="1"/>
  <c r="J407" i="1"/>
  <c r="I407" i="1"/>
  <c r="H407" i="1"/>
  <c r="J401" i="1"/>
  <c r="I401" i="1"/>
  <c r="H401" i="1"/>
  <c r="J395" i="1"/>
  <c r="I395" i="1"/>
  <c r="H395" i="1"/>
  <c r="I389" i="1"/>
  <c r="J389" i="1"/>
  <c r="H389" i="1"/>
  <c r="J385" i="1"/>
  <c r="I385" i="1"/>
  <c r="H385" i="1"/>
  <c r="J377" i="1"/>
  <c r="I377" i="1"/>
  <c r="H377" i="1"/>
  <c r="J369" i="1"/>
  <c r="I369" i="1"/>
  <c r="H369" i="1"/>
  <c r="J355" i="1"/>
  <c r="I355" i="1"/>
  <c r="H355" i="1"/>
  <c r="J349" i="1"/>
  <c r="I349" i="1"/>
  <c r="H349" i="1"/>
  <c r="J345" i="1"/>
  <c r="I345" i="1"/>
  <c r="H345" i="1"/>
  <c r="I341" i="1"/>
  <c r="H341" i="1"/>
  <c r="J341" i="1"/>
  <c r="J335" i="1"/>
  <c r="H335" i="1"/>
  <c r="I335" i="1"/>
  <c r="J331" i="1"/>
  <c r="I331" i="1"/>
  <c r="H331" i="1"/>
  <c r="J327" i="1"/>
  <c r="H327" i="1"/>
  <c r="I327" i="1"/>
  <c r="J321" i="1"/>
  <c r="I321" i="1"/>
  <c r="H321" i="1"/>
  <c r="J315" i="1"/>
  <c r="I315" i="1"/>
  <c r="H315" i="1"/>
  <c r="I309" i="1"/>
  <c r="J309" i="1"/>
  <c r="H309" i="1"/>
  <c r="I301" i="1"/>
  <c r="J301" i="1"/>
  <c r="H301" i="1"/>
  <c r="J295" i="1"/>
  <c r="I295" i="1"/>
  <c r="H295" i="1"/>
  <c r="J289" i="1"/>
  <c r="I289" i="1"/>
  <c r="H289" i="1"/>
  <c r="I285" i="1"/>
  <c r="J285" i="1"/>
  <c r="H285" i="1"/>
  <c r="J279" i="1"/>
  <c r="H279" i="1"/>
  <c r="I279" i="1"/>
  <c r="J273" i="1"/>
  <c r="I273" i="1"/>
  <c r="H273" i="1"/>
  <c r="J265" i="1"/>
  <c r="H265" i="1"/>
  <c r="I265" i="1"/>
  <c r="I259" i="1"/>
  <c r="H259" i="1"/>
  <c r="J259" i="1"/>
  <c r="J255" i="1"/>
  <c r="H255" i="1"/>
  <c r="I255" i="1"/>
  <c r="J251" i="1"/>
  <c r="I251" i="1"/>
  <c r="H251" i="1"/>
  <c r="J247" i="1"/>
  <c r="I247" i="1"/>
  <c r="H247" i="1"/>
  <c r="I243" i="1"/>
  <c r="H243" i="1"/>
  <c r="J243" i="1"/>
  <c r="J239" i="1"/>
  <c r="I239" i="1"/>
  <c r="H239" i="1"/>
  <c r="J235" i="1"/>
  <c r="H235" i="1"/>
  <c r="I235" i="1"/>
  <c r="J231" i="1"/>
  <c r="I231" i="1"/>
  <c r="H231" i="1"/>
  <c r="J227" i="1"/>
  <c r="H227" i="1"/>
  <c r="I227" i="1"/>
  <c r="J223" i="1"/>
  <c r="H223" i="1"/>
  <c r="I223" i="1"/>
  <c r="I221" i="1"/>
  <c r="J221" i="1"/>
  <c r="H221" i="1"/>
  <c r="J219" i="1"/>
  <c r="I219" i="1"/>
  <c r="H219" i="1"/>
  <c r="J215" i="1"/>
  <c r="I215" i="1"/>
  <c r="H215" i="1"/>
  <c r="I213" i="1"/>
  <c r="J213" i="1"/>
  <c r="H213" i="1"/>
  <c r="J209" i="1"/>
  <c r="I209" i="1"/>
  <c r="H209" i="1"/>
  <c r="I205" i="1"/>
  <c r="J205" i="1"/>
  <c r="H205" i="1"/>
  <c r="J199" i="1"/>
  <c r="I199" i="1"/>
  <c r="H199" i="1"/>
  <c r="J195" i="1"/>
  <c r="H195" i="1"/>
  <c r="I195" i="1"/>
  <c r="J191" i="1"/>
  <c r="H191" i="1"/>
  <c r="I191" i="1"/>
  <c r="I187" i="1"/>
  <c r="J187" i="1"/>
  <c r="H187" i="1"/>
  <c r="J185" i="1"/>
  <c r="I185" i="1"/>
  <c r="H185" i="1"/>
  <c r="J183" i="1"/>
  <c r="I183" i="1"/>
  <c r="H183" i="1"/>
  <c r="J179" i="1"/>
  <c r="H179" i="1"/>
  <c r="I179" i="1"/>
  <c r="J175" i="1"/>
  <c r="I175" i="1"/>
  <c r="H175" i="1"/>
  <c r="I171" i="1"/>
  <c r="J171" i="1"/>
  <c r="H171" i="1"/>
  <c r="J167" i="1"/>
  <c r="I167" i="1"/>
  <c r="H167" i="1"/>
  <c r="J163" i="1"/>
  <c r="I163" i="1"/>
  <c r="H163" i="1"/>
  <c r="J159" i="1"/>
  <c r="I159" i="1"/>
  <c r="H159" i="1"/>
  <c r="J155" i="1"/>
  <c r="H155" i="1"/>
  <c r="I155" i="1"/>
  <c r="J151" i="1"/>
  <c r="I151" i="1"/>
  <c r="H151" i="1"/>
  <c r="I147" i="1"/>
  <c r="H147" i="1"/>
  <c r="J147" i="1"/>
  <c r="J143" i="1"/>
  <c r="H143" i="1"/>
  <c r="I143" i="1"/>
  <c r="H139" i="1"/>
  <c r="J139" i="1"/>
  <c r="I139" i="1"/>
  <c r="J135" i="1"/>
  <c r="I135" i="1"/>
  <c r="H135" i="1"/>
  <c r="I131" i="1"/>
  <c r="J131" i="1"/>
  <c r="H131" i="1"/>
  <c r="J127" i="1"/>
  <c r="I127" i="1"/>
  <c r="H127" i="1"/>
  <c r="I123" i="1"/>
  <c r="J123" i="1"/>
  <c r="H123" i="1"/>
  <c r="J119" i="1"/>
  <c r="H119" i="1"/>
  <c r="I119" i="1"/>
  <c r="I115" i="1"/>
  <c r="J115" i="1"/>
  <c r="H115" i="1"/>
  <c r="J111" i="1"/>
  <c r="I111" i="1"/>
  <c r="H111" i="1"/>
  <c r="J105" i="1"/>
  <c r="H105" i="1"/>
  <c r="I105" i="1"/>
  <c r="I101" i="1"/>
  <c r="H101" i="1"/>
  <c r="J101" i="1"/>
  <c r="J97" i="1"/>
  <c r="I97" i="1"/>
  <c r="H97" i="1"/>
  <c r="I93" i="1"/>
  <c r="J93" i="1"/>
  <c r="H93" i="1"/>
  <c r="J89" i="1"/>
  <c r="I89" i="1"/>
  <c r="H89" i="1"/>
  <c r="J79" i="1"/>
  <c r="I79" i="1"/>
  <c r="H79" i="1"/>
  <c r="J75" i="1"/>
  <c r="I75" i="1"/>
  <c r="H75" i="1"/>
  <c r="J73" i="1"/>
  <c r="H73" i="1"/>
  <c r="I73" i="1"/>
  <c r="I69" i="1"/>
  <c r="J69" i="1"/>
  <c r="H69" i="1"/>
  <c r="I67" i="1"/>
  <c r="H67" i="1"/>
  <c r="J67" i="1"/>
  <c r="J63" i="1"/>
  <c r="I63" i="1"/>
  <c r="H63" i="1"/>
  <c r="I59" i="1"/>
  <c r="H59" i="1"/>
  <c r="J59" i="1"/>
  <c r="J55" i="1"/>
  <c r="H55" i="1"/>
  <c r="I55" i="1"/>
  <c r="I51" i="1"/>
  <c r="J51" i="1"/>
  <c r="H51" i="1"/>
  <c r="J47" i="1"/>
  <c r="I47" i="1"/>
  <c r="H47" i="1"/>
  <c r="I43" i="1"/>
  <c r="J43" i="1"/>
  <c r="H43" i="1"/>
  <c r="J39" i="1"/>
  <c r="H39" i="1"/>
  <c r="I39" i="1"/>
  <c r="I35" i="1"/>
  <c r="J35" i="1"/>
  <c r="H35" i="1"/>
  <c r="J31" i="1"/>
  <c r="I31" i="1"/>
  <c r="H31" i="1"/>
  <c r="I27" i="1"/>
  <c r="H27" i="1"/>
  <c r="J27" i="1"/>
  <c r="J23" i="1"/>
  <c r="I23" i="1"/>
  <c r="H23" i="1"/>
  <c r="I21" i="1"/>
  <c r="J21" i="1"/>
  <c r="H21" i="1"/>
  <c r="J17" i="1"/>
  <c r="I17" i="1"/>
  <c r="H17" i="1"/>
  <c r="J15" i="1"/>
  <c r="I15" i="1"/>
  <c r="H15" i="1"/>
  <c r="I13" i="1"/>
  <c r="J13" i="1"/>
  <c r="H13" i="1"/>
  <c r="I11" i="1"/>
  <c r="J11" i="1"/>
  <c r="H11" i="1"/>
  <c r="J9" i="1"/>
  <c r="H9" i="1"/>
  <c r="I9" i="1"/>
  <c r="J7" i="1"/>
  <c r="H7" i="1"/>
  <c r="I7" i="1"/>
  <c r="I5" i="1"/>
  <c r="H5" i="1"/>
  <c r="J5" i="1"/>
  <c r="K629" i="1"/>
  <c r="L629" i="1"/>
  <c r="L625" i="1"/>
  <c r="K625" i="1"/>
  <c r="K621" i="1"/>
  <c r="L621" i="1"/>
  <c r="L619" i="1"/>
  <c r="K619" i="1"/>
  <c r="L617" i="1"/>
  <c r="K617" i="1"/>
  <c r="L615" i="1"/>
  <c r="K615" i="1"/>
  <c r="K613" i="1"/>
  <c r="L613" i="1"/>
  <c r="L611" i="1"/>
  <c r="K611" i="1"/>
  <c r="L609" i="1"/>
  <c r="K609" i="1"/>
  <c r="L607" i="1"/>
  <c r="K607" i="1"/>
  <c r="L605" i="1"/>
  <c r="K605" i="1"/>
  <c r="K603" i="1"/>
  <c r="L603" i="1"/>
  <c r="L601" i="1"/>
  <c r="K601" i="1"/>
  <c r="L599" i="1"/>
  <c r="K599" i="1"/>
  <c r="K597" i="1"/>
  <c r="L597" i="1"/>
  <c r="L595" i="1"/>
  <c r="K595" i="1"/>
  <c r="L593" i="1"/>
  <c r="K593" i="1"/>
  <c r="L591" i="1"/>
  <c r="K591" i="1"/>
  <c r="K589" i="1"/>
  <c r="L589" i="1"/>
  <c r="L587" i="1"/>
  <c r="K587" i="1"/>
  <c r="L585" i="1"/>
  <c r="K585" i="1"/>
  <c r="L583" i="1"/>
  <c r="K583" i="1"/>
  <c r="K581" i="1"/>
  <c r="L581" i="1"/>
  <c r="L579" i="1"/>
  <c r="K579" i="1"/>
  <c r="L577" i="1"/>
  <c r="K577" i="1"/>
  <c r="K575" i="1"/>
  <c r="L575" i="1"/>
  <c r="L573" i="1"/>
  <c r="K573" i="1"/>
  <c r="K571" i="1"/>
  <c r="L571" i="1"/>
  <c r="L569" i="1"/>
  <c r="K569" i="1"/>
  <c r="L567" i="1"/>
  <c r="K567" i="1"/>
  <c r="K565" i="1"/>
  <c r="L565" i="1"/>
  <c r="L563" i="1"/>
  <c r="K563" i="1"/>
  <c r="L561" i="1"/>
  <c r="K561" i="1"/>
  <c r="L559" i="1"/>
  <c r="K559" i="1"/>
  <c r="K557" i="1"/>
  <c r="L557" i="1"/>
  <c r="L555" i="1"/>
  <c r="K555" i="1"/>
  <c r="L553" i="1"/>
  <c r="K553" i="1"/>
  <c r="L551" i="1"/>
  <c r="K551" i="1"/>
  <c r="K549" i="1"/>
  <c r="L549" i="1"/>
  <c r="L547" i="1"/>
  <c r="K547" i="1"/>
  <c r="L545" i="1"/>
  <c r="K545" i="1"/>
  <c r="K543" i="1"/>
  <c r="L543" i="1"/>
  <c r="L541" i="1"/>
  <c r="K541" i="1"/>
  <c r="K539" i="1"/>
  <c r="L539" i="1"/>
  <c r="L537" i="1"/>
  <c r="K537" i="1"/>
  <c r="L535" i="1"/>
  <c r="K535" i="1"/>
  <c r="K533" i="1"/>
  <c r="L533" i="1"/>
  <c r="L531" i="1"/>
  <c r="K531" i="1"/>
  <c r="L529" i="1"/>
  <c r="K529" i="1"/>
  <c r="L527" i="1"/>
  <c r="K527" i="1"/>
  <c r="K525" i="1"/>
  <c r="L525" i="1"/>
  <c r="L523" i="1"/>
  <c r="K523" i="1"/>
  <c r="L521" i="1"/>
  <c r="K521" i="1"/>
  <c r="L519" i="1"/>
  <c r="K519" i="1"/>
  <c r="K517" i="1"/>
  <c r="L517" i="1"/>
  <c r="L515" i="1"/>
  <c r="K515" i="1"/>
  <c r="L513" i="1"/>
  <c r="K513" i="1"/>
  <c r="L511" i="1"/>
  <c r="K511" i="1"/>
  <c r="L509" i="1"/>
  <c r="K509" i="1"/>
  <c r="L507" i="1"/>
  <c r="K507" i="1"/>
  <c r="L505" i="1"/>
  <c r="K505" i="1"/>
  <c r="L503" i="1"/>
  <c r="K503" i="1"/>
  <c r="K501" i="1"/>
  <c r="L501" i="1"/>
  <c r="L499" i="1"/>
  <c r="K499" i="1"/>
  <c r="L497" i="1"/>
  <c r="K497" i="1"/>
  <c r="L495" i="1"/>
  <c r="K495" i="1"/>
  <c r="K493" i="1"/>
  <c r="L493" i="1"/>
  <c r="L491" i="1"/>
  <c r="K491" i="1"/>
  <c r="L489" i="1"/>
  <c r="K489" i="1"/>
  <c r="L487" i="1"/>
  <c r="K487" i="1"/>
  <c r="K485" i="1"/>
  <c r="L485" i="1"/>
  <c r="L483" i="1"/>
  <c r="K483" i="1"/>
  <c r="L481" i="1"/>
  <c r="K481" i="1"/>
  <c r="L479" i="1"/>
  <c r="K479" i="1"/>
  <c r="L477" i="1"/>
  <c r="K477" i="1"/>
  <c r="K475" i="1"/>
  <c r="L475" i="1"/>
  <c r="L473" i="1"/>
  <c r="K473" i="1"/>
  <c r="L471" i="1"/>
  <c r="K471" i="1"/>
  <c r="K469" i="1"/>
  <c r="L469" i="1"/>
  <c r="K467" i="1"/>
  <c r="L467" i="1"/>
  <c r="L465" i="1"/>
  <c r="K465" i="1"/>
  <c r="L463" i="1"/>
  <c r="K463" i="1"/>
  <c r="L461" i="1"/>
  <c r="K461" i="1"/>
  <c r="K459" i="1"/>
  <c r="L459" i="1"/>
  <c r="L457" i="1"/>
  <c r="K457" i="1"/>
  <c r="L455" i="1"/>
  <c r="K455" i="1"/>
  <c r="K453" i="1"/>
  <c r="L453" i="1"/>
  <c r="K451" i="1"/>
  <c r="L451" i="1"/>
  <c r="L449" i="1"/>
  <c r="K449" i="1"/>
  <c r="K447" i="1"/>
  <c r="L447" i="1"/>
  <c r="L445" i="1"/>
  <c r="K445" i="1"/>
  <c r="K443" i="1"/>
  <c r="L443" i="1"/>
  <c r="L441" i="1"/>
  <c r="K441" i="1"/>
  <c r="K439" i="1"/>
  <c r="L439" i="1"/>
  <c r="L437" i="1"/>
  <c r="K437" i="1"/>
  <c r="K435" i="1"/>
  <c r="L435" i="1"/>
  <c r="L433" i="1"/>
  <c r="K433" i="1"/>
  <c r="K431" i="1"/>
  <c r="L431" i="1"/>
  <c r="K429" i="1"/>
  <c r="L429" i="1"/>
  <c r="K427" i="1"/>
  <c r="L427" i="1"/>
  <c r="L425" i="1"/>
  <c r="K425" i="1"/>
  <c r="L423" i="1"/>
  <c r="K423" i="1"/>
  <c r="L421" i="1"/>
  <c r="K421" i="1"/>
  <c r="K419" i="1"/>
  <c r="L419" i="1"/>
  <c r="L417" i="1"/>
  <c r="K417" i="1"/>
  <c r="L415" i="1"/>
  <c r="K415" i="1"/>
  <c r="L413" i="1"/>
  <c r="K413" i="1"/>
  <c r="K411" i="1"/>
  <c r="L411" i="1"/>
  <c r="L409" i="1"/>
  <c r="K409" i="1"/>
  <c r="K407" i="1"/>
  <c r="L407" i="1"/>
  <c r="K405" i="1"/>
  <c r="L405" i="1"/>
  <c r="K403" i="1"/>
  <c r="L403" i="1"/>
  <c r="L401" i="1"/>
  <c r="K401" i="1"/>
  <c r="L399" i="1"/>
  <c r="K399" i="1"/>
  <c r="K397" i="1"/>
  <c r="L397" i="1"/>
  <c r="K395" i="1"/>
  <c r="L395" i="1"/>
  <c r="L393" i="1"/>
  <c r="K393" i="1"/>
  <c r="L391" i="1"/>
  <c r="K391" i="1"/>
  <c r="K389" i="1"/>
  <c r="L389" i="1"/>
  <c r="K387" i="1"/>
  <c r="L387" i="1"/>
  <c r="L385" i="1"/>
  <c r="K385" i="1"/>
  <c r="K383" i="1"/>
  <c r="L383" i="1"/>
  <c r="L381" i="1"/>
  <c r="K381" i="1"/>
  <c r="K379" i="1"/>
  <c r="L379" i="1"/>
  <c r="L377" i="1"/>
  <c r="K377" i="1"/>
  <c r="K375" i="1"/>
  <c r="L375" i="1"/>
  <c r="K373" i="1"/>
  <c r="L373" i="1"/>
  <c r="K371" i="1"/>
  <c r="L371" i="1"/>
  <c r="L369" i="1"/>
  <c r="K369" i="1"/>
  <c r="K367" i="1"/>
  <c r="L367" i="1"/>
  <c r="K365" i="1"/>
  <c r="L365" i="1"/>
  <c r="K363" i="1"/>
  <c r="L363" i="1"/>
  <c r="L361" i="1"/>
  <c r="K361" i="1"/>
  <c r="L359" i="1"/>
  <c r="K359" i="1"/>
  <c r="L357" i="1"/>
  <c r="K357" i="1"/>
  <c r="K355" i="1"/>
  <c r="L355" i="1"/>
  <c r="L353" i="1"/>
  <c r="K353" i="1"/>
  <c r="L351" i="1"/>
  <c r="K351" i="1"/>
  <c r="L349" i="1"/>
  <c r="K349" i="1"/>
  <c r="K347" i="1"/>
  <c r="L347" i="1"/>
  <c r="L345" i="1"/>
  <c r="K345" i="1"/>
  <c r="K343" i="1"/>
  <c r="L343" i="1"/>
  <c r="L341" i="1"/>
  <c r="K341" i="1"/>
  <c r="K339" i="1"/>
  <c r="L339" i="1"/>
  <c r="L337" i="1"/>
  <c r="K337" i="1"/>
  <c r="L335" i="1"/>
  <c r="K335" i="1"/>
  <c r="K333" i="1"/>
  <c r="L333" i="1"/>
  <c r="K331" i="1"/>
  <c r="L331" i="1"/>
  <c r="L329" i="1"/>
  <c r="K329" i="1"/>
  <c r="L327" i="1"/>
  <c r="K327" i="1"/>
  <c r="L325" i="1"/>
  <c r="K325" i="1"/>
  <c r="K323" i="1"/>
  <c r="L323" i="1"/>
  <c r="L321" i="1"/>
  <c r="K321" i="1"/>
  <c r="K319" i="1"/>
  <c r="L319" i="1"/>
  <c r="L317" i="1"/>
  <c r="K317" i="1"/>
  <c r="K315" i="1"/>
  <c r="L315" i="1"/>
  <c r="L313" i="1"/>
  <c r="K313" i="1"/>
  <c r="K311" i="1"/>
  <c r="L311" i="1"/>
  <c r="K309" i="1"/>
  <c r="L309" i="1"/>
  <c r="K307" i="1"/>
  <c r="L307" i="1"/>
  <c r="L305" i="1"/>
  <c r="K305" i="1"/>
  <c r="L303" i="1"/>
  <c r="K303" i="1"/>
  <c r="K301" i="1"/>
  <c r="L301" i="1"/>
  <c r="K299" i="1"/>
  <c r="L299" i="1"/>
  <c r="L297" i="1"/>
  <c r="K297" i="1"/>
  <c r="L295" i="1"/>
  <c r="K295" i="1"/>
  <c r="K293" i="1"/>
  <c r="L293" i="1"/>
  <c r="K291" i="1"/>
  <c r="L291" i="1"/>
  <c r="K289" i="1"/>
  <c r="L289" i="1"/>
  <c r="L287" i="1"/>
  <c r="K287" i="1"/>
  <c r="L285" i="1"/>
  <c r="K285" i="1"/>
  <c r="K283" i="1"/>
  <c r="L283" i="1"/>
  <c r="L281" i="1"/>
  <c r="K281" i="1"/>
  <c r="K279" i="1"/>
  <c r="L279" i="1"/>
  <c r="L277" i="1"/>
  <c r="K277" i="1"/>
  <c r="K275" i="1"/>
  <c r="L275" i="1"/>
  <c r="K273" i="1"/>
  <c r="L273" i="1"/>
  <c r="L271" i="1"/>
  <c r="K271" i="1"/>
  <c r="L269" i="1"/>
  <c r="K269" i="1"/>
  <c r="L267" i="1"/>
  <c r="K267" i="1"/>
  <c r="K265" i="1"/>
  <c r="L265" i="1"/>
  <c r="L263" i="1"/>
  <c r="K263" i="1"/>
  <c r="L261" i="1"/>
  <c r="K261" i="1"/>
  <c r="K259" i="1"/>
  <c r="L259" i="1"/>
  <c r="L257" i="1"/>
  <c r="K257" i="1"/>
  <c r="L255" i="1"/>
  <c r="K255" i="1"/>
  <c r="L253" i="1"/>
  <c r="K253" i="1"/>
  <c r="K251" i="1"/>
  <c r="L251" i="1"/>
  <c r="L249" i="1"/>
  <c r="K249" i="1"/>
  <c r="L247" i="1"/>
  <c r="K247" i="1"/>
  <c r="L245" i="1"/>
  <c r="K245" i="1"/>
  <c r="K243" i="1"/>
  <c r="L243" i="1"/>
  <c r="L241" i="1"/>
  <c r="K241" i="1"/>
  <c r="L239" i="1"/>
  <c r="K239" i="1"/>
  <c r="K237" i="1"/>
  <c r="L237" i="1"/>
  <c r="K235" i="1"/>
  <c r="L235" i="1"/>
  <c r="L233" i="1"/>
  <c r="K233" i="1"/>
  <c r="L231" i="1"/>
  <c r="K231" i="1"/>
  <c r="K229" i="1"/>
  <c r="L229" i="1"/>
  <c r="K227" i="1"/>
  <c r="L227" i="1"/>
  <c r="K225" i="1"/>
  <c r="L225" i="1"/>
  <c r="L223" i="1"/>
  <c r="K223" i="1"/>
  <c r="L221" i="1"/>
  <c r="K221" i="1"/>
  <c r="K219" i="1"/>
  <c r="L219" i="1"/>
  <c r="K217" i="1"/>
  <c r="L217" i="1"/>
  <c r="L215" i="1"/>
  <c r="K215" i="1"/>
  <c r="L213" i="1"/>
  <c r="K213" i="1"/>
  <c r="K211" i="1"/>
  <c r="L211" i="1"/>
  <c r="L209" i="1"/>
  <c r="K209" i="1"/>
  <c r="L207" i="1"/>
  <c r="K207" i="1"/>
  <c r="L205" i="1"/>
  <c r="K205" i="1"/>
  <c r="L203" i="1"/>
  <c r="K203" i="1"/>
  <c r="L201" i="1"/>
  <c r="K201" i="1"/>
  <c r="L199" i="1"/>
  <c r="K199" i="1"/>
  <c r="L197" i="1"/>
  <c r="K197" i="1"/>
  <c r="K195" i="1"/>
  <c r="L195" i="1"/>
  <c r="K193" i="1"/>
  <c r="L193" i="1"/>
  <c r="L191" i="1"/>
  <c r="K191" i="1"/>
  <c r="L189" i="1"/>
  <c r="K189" i="1"/>
  <c r="K187" i="1"/>
  <c r="L187" i="1"/>
  <c r="L185" i="1"/>
  <c r="K185" i="1"/>
  <c r="K183" i="1"/>
  <c r="L183" i="1"/>
  <c r="K181" i="1"/>
  <c r="L181" i="1"/>
  <c r="K179" i="1"/>
  <c r="L179" i="1"/>
  <c r="L177" i="1"/>
  <c r="K177" i="1"/>
  <c r="L175" i="1"/>
  <c r="K175" i="1"/>
  <c r="L173" i="1"/>
  <c r="K173" i="1"/>
  <c r="K171" i="1"/>
  <c r="L171" i="1"/>
  <c r="L169" i="1"/>
  <c r="K169" i="1"/>
  <c r="L167" i="1"/>
  <c r="K167" i="1"/>
  <c r="L165" i="1"/>
  <c r="K165" i="1"/>
  <c r="K163" i="1"/>
  <c r="L163" i="1"/>
  <c r="K161" i="1"/>
  <c r="L161" i="1"/>
  <c r="L159" i="1"/>
  <c r="K159" i="1"/>
  <c r="L157" i="1"/>
  <c r="K157" i="1"/>
  <c r="K155" i="1"/>
  <c r="L155" i="1"/>
  <c r="K153" i="1"/>
  <c r="L153" i="1"/>
  <c r="K151" i="1"/>
  <c r="L151" i="1"/>
  <c r="L149" i="1"/>
  <c r="K149" i="1"/>
  <c r="K147" i="1"/>
  <c r="L147" i="1"/>
  <c r="L145" i="1"/>
  <c r="K145" i="1"/>
  <c r="L143" i="1"/>
  <c r="K143" i="1"/>
  <c r="L141" i="1"/>
  <c r="K141" i="1"/>
  <c r="K139" i="1"/>
  <c r="L139" i="1"/>
  <c r="L137" i="1"/>
  <c r="K137" i="1"/>
  <c r="L135" i="1"/>
  <c r="K135" i="1"/>
  <c r="L133" i="1"/>
  <c r="K133" i="1"/>
  <c r="K131" i="1"/>
  <c r="L131" i="1"/>
  <c r="L129" i="1"/>
  <c r="K129" i="1"/>
  <c r="L127" i="1"/>
  <c r="K127" i="1"/>
  <c r="L125" i="1"/>
  <c r="K125" i="1"/>
  <c r="K123" i="1"/>
  <c r="L123" i="1"/>
  <c r="L121" i="1"/>
  <c r="K121" i="1"/>
  <c r="K119" i="1"/>
  <c r="L119" i="1"/>
  <c r="L117" i="1"/>
  <c r="K117" i="1"/>
  <c r="K115" i="1"/>
  <c r="L115" i="1"/>
  <c r="L113" i="1"/>
  <c r="K113" i="1"/>
  <c r="K111" i="1"/>
  <c r="L111" i="1"/>
  <c r="L109" i="1"/>
  <c r="K109" i="1"/>
  <c r="K107" i="1"/>
  <c r="L107" i="1"/>
  <c r="L105" i="1"/>
  <c r="K105" i="1"/>
  <c r="L103" i="1"/>
  <c r="K103" i="1"/>
  <c r="L101" i="1"/>
  <c r="K101" i="1"/>
  <c r="K99" i="1"/>
  <c r="L99" i="1"/>
  <c r="K97" i="1"/>
  <c r="L97" i="1"/>
  <c r="L95" i="1"/>
  <c r="K95" i="1"/>
  <c r="L93" i="1"/>
  <c r="K93" i="1"/>
  <c r="K91" i="1"/>
  <c r="L91" i="1"/>
  <c r="K89" i="1"/>
  <c r="L89" i="1"/>
  <c r="L87" i="1"/>
  <c r="K87" i="1"/>
  <c r="L85" i="1"/>
  <c r="K85" i="1"/>
  <c r="K83" i="1"/>
  <c r="L83" i="1"/>
  <c r="L81" i="1"/>
  <c r="K81" i="1"/>
  <c r="K79" i="1"/>
  <c r="L79" i="1"/>
  <c r="L77" i="1"/>
  <c r="K77" i="1"/>
  <c r="K75" i="1"/>
  <c r="L75" i="1"/>
  <c r="L73" i="1"/>
  <c r="K73" i="1"/>
  <c r="L71" i="1"/>
  <c r="K71" i="1"/>
  <c r="L69" i="1"/>
  <c r="K69" i="1"/>
  <c r="K67" i="1"/>
  <c r="L67" i="1"/>
  <c r="K65" i="1"/>
  <c r="L65" i="1"/>
  <c r="K63" i="1"/>
  <c r="L63" i="1"/>
  <c r="L61" i="1"/>
  <c r="K61" i="1"/>
  <c r="K59" i="1"/>
  <c r="L59" i="1"/>
  <c r="L57" i="1"/>
  <c r="K57" i="1"/>
  <c r="K55" i="1"/>
  <c r="L55" i="1"/>
  <c r="L53" i="1"/>
  <c r="K53" i="1"/>
  <c r="K51" i="1"/>
  <c r="L51" i="1"/>
  <c r="L49" i="1"/>
  <c r="K49" i="1"/>
  <c r="L47" i="1"/>
  <c r="K47" i="1"/>
  <c r="L45" i="1"/>
  <c r="K45" i="1"/>
  <c r="L43" i="1"/>
  <c r="K43" i="1"/>
  <c r="K41" i="1"/>
  <c r="L41" i="1"/>
  <c r="L39" i="1"/>
  <c r="K39" i="1"/>
  <c r="L37" i="1"/>
  <c r="K37" i="1"/>
  <c r="L35" i="1"/>
  <c r="K35" i="1"/>
  <c r="K33" i="1"/>
  <c r="L33" i="1"/>
  <c r="L31" i="1"/>
  <c r="K31" i="1"/>
  <c r="L29" i="1"/>
  <c r="K29" i="1"/>
  <c r="K27" i="1"/>
  <c r="L27" i="1"/>
  <c r="L25" i="1"/>
  <c r="K25" i="1"/>
  <c r="L23" i="1"/>
  <c r="K23" i="1"/>
  <c r="L21" i="1"/>
  <c r="K21" i="1"/>
  <c r="L19" i="1"/>
  <c r="K19" i="1"/>
  <c r="L17" i="1"/>
  <c r="K17" i="1"/>
  <c r="L15" i="1"/>
  <c r="K15" i="1"/>
  <c r="L13" i="1"/>
  <c r="K13" i="1"/>
  <c r="L11" i="1"/>
  <c r="K11" i="1"/>
  <c r="L9" i="1"/>
  <c r="K9" i="1"/>
  <c r="L7" i="1"/>
  <c r="K7" i="1"/>
  <c r="L5" i="1"/>
  <c r="K5" i="1"/>
  <c r="K3" i="1"/>
  <c r="L3" i="1"/>
  <c r="L418" i="1"/>
  <c r="K418" i="1"/>
  <c r="K412" i="1"/>
  <c r="L412" i="1"/>
  <c r="L406" i="1"/>
  <c r="K406" i="1"/>
  <c r="L402" i="1"/>
  <c r="K402" i="1"/>
  <c r="K396" i="1"/>
  <c r="L396" i="1"/>
  <c r="L390" i="1"/>
  <c r="K390" i="1"/>
  <c r="L384" i="1"/>
  <c r="K384" i="1"/>
  <c r="K380" i="1"/>
  <c r="L380" i="1"/>
  <c r="L376" i="1"/>
  <c r="K376" i="1"/>
  <c r="L370" i="1"/>
  <c r="K370" i="1"/>
  <c r="K364" i="1"/>
  <c r="L364" i="1"/>
  <c r="L360" i="1"/>
  <c r="K360" i="1"/>
  <c r="L354" i="1"/>
  <c r="K354" i="1"/>
  <c r="K348" i="1"/>
  <c r="L348" i="1"/>
  <c r="L342" i="1"/>
  <c r="K342" i="1"/>
  <c r="L338" i="1"/>
  <c r="K338" i="1"/>
  <c r="K332" i="1"/>
  <c r="L332" i="1"/>
  <c r="K326" i="1"/>
  <c r="L326" i="1"/>
  <c r="L320" i="1"/>
  <c r="K320" i="1"/>
  <c r="K314" i="1"/>
  <c r="L314" i="1"/>
  <c r="K308" i="1"/>
  <c r="L308" i="1"/>
  <c r="K302" i="1"/>
  <c r="L302" i="1"/>
  <c r="L296" i="1"/>
  <c r="K296" i="1"/>
  <c r="K290" i="1"/>
  <c r="L290" i="1"/>
  <c r="L284" i="1"/>
  <c r="K284" i="1"/>
  <c r="K280" i="1"/>
  <c r="L280" i="1"/>
  <c r="L274" i="1"/>
  <c r="K274" i="1"/>
  <c r="L268" i="1"/>
  <c r="K268" i="1"/>
  <c r="L264" i="1"/>
  <c r="K264" i="1"/>
  <c r="L260" i="1"/>
  <c r="K260" i="1"/>
  <c r="K254" i="1"/>
  <c r="L254" i="1"/>
  <c r="K248" i="1"/>
  <c r="L248" i="1"/>
  <c r="K242" i="1"/>
  <c r="L242" i="1"/>
  <c r="L236" i="1"/>
  <c r="K236" i="1"/>
  <c r="L230" i="1"/>
  <c r="K230" i="1"/>
  <c r="L224" i="1"/>
  <c r="K224" i="1"/>
  <c r="L218" i="1"/>
  <c r="K218" i="1"/>
  <c r="L212" i="1"/>
  <c r="K212" i="1"/>
  <c r="K206" i="1"/>
  <c r="L206" i="1"/>
  <c r="L198" i="1"/>
  <c r="K198" i="1"/>
  <c r="L192" i="1"/>
  <c r="K192" i="1"/>
  <c r="L184" i="1"/>
  <c r="K184" i="1"/>
  <c r="L170" i="1"/>
  <c r="K170" i="1"/>
  <c r="L164" i="1"/>
  <c r="K164" i="1"/>
  <c r="K158" i="1"/>
  <c r="L158" i="1"/>
  <c r="L154" i="1"/>
  <c r="K154" i="1"/>
  <c r="L148" i="1"/>
  <c r="K148" i="1"/>
  <c r="K142" i="1"/>
  <c r="L142" i="1"/>
  <c r="L136" i="1"/>
  <c r="K136" i="1"/>
  <c r="L130" i="1"/>
  <c r="K130" i="1"/>
  <c r="L124" i="1"/>
  <c r="K124" i="1"/>
  <c r="L118" i="1"/>
  <c r="K118" i="1"/>
  <c r="L112" i="1"/>
  <c r="K112" i="1"/>
  <c r="K104" i="1"/>
  <c r="L104" i="1"/>
  <c r="K96" i="1"/>
  <c r="L96" i="1"/>
  <c r="L90" i="1"/>
  <c r="K90" i="1"/>
  <c r="L84" i="1"/>
  <c r="K84" i="1"/>
  <c r="L80" i="1"/>
  <c r="K80" i="1"/>
  <c r="L74" i="1"/>
  <c r="K74" i="1"/>
  <c r="L68" i="1"/>
  <c r="K68" i="1"/>
  <c r="L64" i="1"/>
  <c r="K64" i="1"/>
  <c r="L58" i="1"/>
  <c r="K58" i="1"/>
  <c r="L52" i="1"/>
  <c r="K52" i="1"/>
  <c r="L46" i="1"/>
  <c r="K46" i="1"/>
  <c r="K40" i="1"/>
  <c r="L40" i="1"/>
  <c r="L34" i="1"/>
  <c r="K34" i="1"/>
  <c r="K30" i="1"/>
  <c r="L30" i="1"/>
  <c r="L24" i="1"/>
  <c r="K24" i="1"/>
  <c r="K18" i="1"/>
  <c r="L18" i="1"/>
  <c r="L14" i="1"/>
  <c r="K14" i="1"/>
  <c r="L12" i="1"/>
  <c r="K12" i="1"/>
  <c r="L6" i="1"/>
  <c r="K6" i="1"/>
  <c r="J629" i="1"/>
  <c r="H629" i="1"/>
  <c r="I629" i="1"/>
  <c r="J623" i="1"/>
  <c r="I623" i="1"/>
  <c r="H623" i="1"/>
  <c r="J617" i="1"/>
  <c r="I617" i="1"/>
  <c r="H617" i="1"/>
  <c r="J611" i="1"/>
  <c r="I611" i="1"/>
  <c r="H611" i="1"/>
  <c r="J605" i="1"/>
  <c r="H605" i="1"/>
  <c r="I605" i="1"/>
  <c r="J599" i="1"/>
  <c r="H599" i="1"/>
  <c r="I599" i="1"/>
  <c r="J593" i="1"/>
  <c r="I593" i="1"/>
  <c r="H593" i="1"/>
  <c r="J589" i="1"/>
  <c r="I589" i="1"/>
  <c r="H589" i="1"/>
  <c r="J583" i="1"/>
  <c r="H583" i="1"/>
  <c r="I583" i="1"/>
  <c r="J577" i="1"/>
  <c r="H577" i="1"/>
  <c r="I577" i="1"/>
  <c r="I571" i="1"/>
  <c r="J571" i="1"/>
  <c r="H571" i="1"/>
  <c r="J565" i="1"/>
  <c r="I565" i="1"/>
  <c r="H565" i="1"/>
  <c r="J559" i="1"/>
  <c r="I559" i="1"/>
  <c r="H559" i="1"/>
  <c r="J553" i="1"/>
  <c r="I553" i="1"/>
  <c r="H553" i="1"/>
  <c r="J547" i="1"/>
  <c r="I547" i="1"/>
  <c r="H547" i="1"/>
  <c r="J541" i="1"/>
  <c r="H541" i="1"/>
  <c r="I541" i="1"/>
  <c r="J535" i="1"/>
  <c r="H535" i="1"/>
  <c r="I535" i="1"/>
  <c r="J529" i="1"/>
  <c r="I529" i="1"/>
  <c r="H529" i="1"/>
  <c r="J523" i="1"/>
  <c r="I523" i="1"/>
  <c r="H523" i="1"/>
  <c r="I517" i="1"/>
  <c r="J517" i="1"/>
  <c r="H517" i="1"/>
  <c r="H509" i="1"/>
  <c r="J509" i="1"/>
  <c r="I509" i="1"/>
  <c r="I499" i="1"/>
  <c r="H499" i="1"/>
  <c r="J499" i="1"/>
  <c r="I493" i="1"/>
  <c r="H493" i="1"/>
  <c r="J493" i="1"/>
  <c r="J489" i="1"/>
  <c r="I489" i="1"/>
  <c r="H489" i="1"/>
  <c r="J483" i="1"/>
  <c r="I483" i="1"/>
  <c r="H483" i="1"/>
  <c r="J477" i="1"/>
  <c r="H477" i="1"/>
  <c r="I477" i="1"/>
  <c r="J471" i="1"/>
  <c r="H471" i="1"/>
  <c r="I471" i="1"/>
  <c r="J465" i="1"/>
  <c r="I465" i="1"/>
  <c r="H465" i="1"/>
  <c r="J459" i="1"/>
  <c r="I459" i="1"/>
  <c r="H459" i="1"/>
  <c r="J453" i="1"/>
  <c r="H453" i="1"/>
  <c r="I453" i="1"/>
  <c r="J447" i="1"/>
  <c r="I447" i="1"/>
  <c r="H447" i="1"/>
  <c r="J441" i="1"/>
  <c r="I441" i="1"/>
  <c r="H441" i="1"/>
  <c r="J437" i="1"/>
  <c r="I437" i="1"/>
  <c r="H437" i="1"/>
  <c r="J431" i="1"/>
  <c r="I431" i="1"/>
  <c r="H431" i="1"/>
  <c r="J425" i="1"/>
  <c r="I425" i="1"/>
  <c r="H425" i="1"/>
  <c r="J419" i="1"/>
  <c r="I419" i="1"/>
  <c r="H419" i="1"/>
  <c r="J415" i="1"/>
  <c r="H415" i="1"/>
  <c r="I415" i="1"/>
  <c r="J409" i="1"/>
  <c r="I409" i="1"/>
  <c r="H409" i="1"/>
  <c r="I403" i="1"/>
  <c r="H403" i="1"/>
  <c r="J403" i="1"/>
  <c r="J397" i="1"/>
  <c r="I397" i="1"/>
  <c r="H397" i="1"/>
  <c r="J393" i="1"/>
  <c r="I393" i="1"/>
  <c r="H393" i="1"/>
  <c r="H387" i="1"/>
  <c r="J387" i="1"/>
  <c r="I387" i="1"/>
  <c r="H381" i="1"/>
  <c r="J381" i="1"/>
  <c r="I381" i="1"/>
  <c r="J375" i="1"/>
  <c r="I375" i="1"/>
  <c r="H375" i="1"/>
  <c r="J371" i="1"/>
  <c r="H371" i="1"/>
  <c r="I371" i="1"/>
  <c r="I365" i="1"/>
  <c r="J365" i="1"/>
  <c r="H365" i="1"/>
  <c r="I363" i="1"/>
  <c r="H363" i="1"/>
  <c r="J363" i="1"/>
  <c r="J359" i="1"/>
  <c r="I359" i="1"/>
  <c r="H359" i="1"/>
  <c r="J353" i="1"/>
  <c r="I353" i="1"/>
  <c r="H353" i="1"/>
  <c r="I347" i="1"/>
  <c r="J347" i="1"/>
  <c r="H347" i="1"/>
  <c r="I339" i="1"/>
  <c r="J339" i="1"/>
  <c r="H339" i="1"/>
  <c r="I325" i="1"/>
  <c r="H325" i="1"/>
  <c r="J325" i="1"/>
  <c r="J319" i="1"/>
  <c r="I319" i="1"/>
  <c r="H319" i="1"/>
  <c r="J313" i="1"/>
  <c r="I313" i="1"/>
  <c r="H313" i="1"/>
  <c r="H307" i="1"/>
  <c r="I307" i="1"/>
  <c r="J307" i="1"/>
  <c r="J303" i="1"/>
  <c r="I303" i="1"/>
  <c r="H303" i="1"/>
  <c r="J297" i="1"/>
  <c r="I297" i="1"/>
  <c r="H297" i="1"/>
  <c r="I293" i="1"/>
  <c r="J293" i="1"/>
  <c r="H293" i="1"/>
  <c r="J287" i="1"/>
  <c r="I287" i="1"/>
  <c r="H287" i="1"/>
  <c r="J281" i="1"/>
  <c r="I281" i="1"/>
  <c r="H281" i="1"/>
  <c r="I275" i="1"/>
  <c r="H275" i="1"/>
  <c r="J275" i="1"/>
  <c r="J271" i="1"/>
  <c r="I271" i="1"/>
  <c r="H271" i="1"/>
  <c r="J267" i="1"/>
  <c r="I267" i="1"/>
  <c r="H267" i="1"/>
  <c r="J263" i="1"/>
  <c r="I263" i="1"/>
  <c r="H263" i="1"/>
  <c r="J257" i="1"/>
  <c r="I257" i="1"/>
  <c r="H257" i="1"/>
  <c r="I253" i="1"/>
  <c r="H253" i="1"/>
  <c r="J253" i="1"/>
  <c r="J249" i="1"/>
  <c r="I249" i="1"/>
  <c r="H249" i="1"/>
  <c r="I245" i="1"/>
  <c r="J245" i="1"/>
  <c r="H245" i="1"/>
  <c r="J241" i="1"/>
  <c r="I241" i="1"/>
  <c r="H241" i="1"/>
  <c r="I237" i="1"/>
  <c r="H237" i="1"/>
  <c r="J237" i="1"/>
  <c r="J233" i="1"/>
  <c r="I233" i="1"/>
  <c r="H233" i="1"/>
  <c r="I229" i="1"/>
  <c r="H229" i="1"/>
  <c r="J229" i="1"/>
  <c r="J225" i="1"/>
  <c r="H225" i="1"/>
  <c r="I225" i="1"/>
  <c r="J217" i="1"/>
  <c r="I217" i="1"/>
  <c r="H217" i="1"/>
  <c r="I211" i="1"/>
  <c r="H211" i="1"/>
  <c r="J211" i="1"/>
  <c r="J207" i="1"/>
  <c r="H207" i="1"/>
  <c r="I207" i="1"/>
  <c r="J203" i="1"/>
  <c r="I203" i="1"/>
  <c r="H203" i="1"/>
  <c r="J201" i="1"/>
  <c r="I201" i="1"/>
  <c r="H201" i="1"/>
  <c r="I197" i="1"/>
  <c r="J197" i="1"/>
  <c r="H197" i="1"/>
  <c r="J193" i="1"/>
  <c r="I193" i="1"/>
  <c r="H193" i="1"/>
  <c r="I189" i="1"/>
  <c r="J189" i="1"/>
  <c r="H189" i="1"/>
  <c r="I181" i="1"/>
  <c r="J181" i="1"/>
  <c r="H181" i="1"/>
  <c r="J177" i="1"/>
  <c r="I177" i="1"/>
  <c r="H177" i="1"/>
  <c r="I173" i="1"/>
  <c r="J173" i="1"/>
  <c r="H173" i="1"/>
  <c r="J169" i="1"/>
  <c r="H169" i="1"/>
  <c r="I169" i="1"/>
  <c r="I165" i="1"/>
  <c r="H165" i="1"/>
  <c r="J165" i="1"/>
  <c r="J161" i="1"/>
  <c r="I161" i="1"/>
  <c r="H161" i="1"/>
  <c r="I157" i="1"/>
  <c r="J157" i="1"/>
  <c r="H157" i="1"/>
  <c r="J153" i="1"/>
  <c r="H153" i="1"/>
  <c r="I153" i="1"/>
  <c r="I149" i="1"/>
  <c r="J149" i="1"/>
  <c r="H149" i="1"/>
  <c r="J145" i="1"/>
  <c r="I145" i="1"/>
  <c r="H145" i="1"/>
  <c r="I141" i="1"/>
  <c r="J141" i="1"/>
  <c r="H141" i="1"/>
  <c r="J137" i="1"/>
  <c r="I137" i="1"/>
  <c r="H137" i="1"/>
  <c r="I133" i="1"/>
  <c r="H133" i="1"/>
  <c r="J133" i="1"/>
  <c r="J129" i="1"/>
  <c r="I129" i="1"/>
  <c r="H129" i="1"/>
  <c r="I125" i="1"/>
  <c r="J125" i="1"/>
  <c r="H125" i="1"/>
  <c r="J121" i="1"/>
  <c r="H121" i="1"/>
  <c r="I121" i="1"/>
  <c r="I117" i="1"/>
  <c r="H117" i="1"/>
  <c r="J117" i="1"/>
  <c r="J113" i="1"/>
  <c r="I113" i="1"/>
  <c r="H113" i="1"/>
  <c r="I109" i="1"/>
  <c r="J109" i="1"/>
  <c r="H109" i="1"/>
  <c r="I107" i="1"/>
  <c r="H107" i="1"/>
  <c r="J107" i="1"/>
  <c r="J103" i="1"/>
  <c r="I103" i="1"/>
  <c r="H103" i="1"/>
  <c r="J99" i="1"/>
  <c r="I99" i="1"/>
  <c r="H99" i="1"/>
  <c r="J95" i="1"/>
  <c r="I95" i="1"/>
  <c r="H95" i="1"/>
  <c r="H91" i="1"/>
  <c r="J91" i="1"/>
  <c r="I91" i="1"/>
  <c r="J87" i="1"/>
  <c r="H87" i="1"/>
  <c r="I87" i="1"/>
  <c r="I85" i="1"/>
  <c r="H85" i="1"/>
  <c r="J85" i="1"/>
  <c r="I83" i="1"/>
  <c r="J83" i="1"/>
  <c r="H83" i="1"/>
  <c r="J81" i="1"/>
  <c r="I81" i="1"/>
  <c r="H81" i="1"/>
  <c r="I77" i="1"/>
  <c r="J77" i="1"/>
  <c r="H77" i="1"/>
  <c r="J71" i="1"/>
  <c r="H71" i="1"/>
  <c r="I71" i="1"/>
  <c r="J65" i="1"/>
  <c r="I65" i="1"/>
  <c r="H65" i="1"/>
  <c r="I61" i="1"/>
  <c r="J61" i="1"/>
  <c r="H61" i="1"/>
  <c r="J57" i="1"/>
  <c r="I57" i="1"/>
  <c r="H57" i="1"/>
  <c r="I53" i="1"/>
  <c r="H53" i="1"/>
  <c r="J53" i="1"/>
  <c r="J49" i="1"/>
  <c r="I49" i="1"/>
  <c r="H49" i="1"/>
  <c r="I45" i="1"/>
  <c r="J45" i="1"/>
  <c r="H45" i="1"/>
  <c r="J41" i="1"/>
  <c r="I41" i="1"/>
  <c r="H41" i="1"/>
  <c r="I37" i="1"/>
  <c r="H37" i="1"/>
  <c r="J37" i="1"/>
  <c r="J33" i="1"/>
  <c r="H33" i="1"/>
  <c r="I33" i="1"/>
  <c r="I29" i="1"/>
  <c r="J29" i="1"/>
  <c r="H29" i="1"/>
  <c r="J25" i="1"/>
  <c r="I25" i="1"/>
  <c r="H25" i="1"/>
  <c r="I19" i="1"/>
  <c r="H19" i="1"/>
  <c r="J19" i="1"/>
  <c r="I3" i="1"/>
  <c r="J3" i="1"/>
  <c r="H3" i="1"/>
  <c r="L627" i="1"/>
  <c r="K627" i="1"/>
  <c r="K623" i="1"/>
  <c r="L623" i="1"/>
  <c r="L2" i="1"/>
  <c r="K2" i="1"/>
  <c r="M129" i="1" l="1"/>
  <c r="M161" i="1"/>
  <c r="M233" i="1"/>
  <c r="M267" i="1"/>
  <c r="M447" i="1"/>
  <c r="M547" i="1"/>
  <c r="M593" i="1"/>
  <c r="M127" i="1"/>
  <c r="M159" i="1"/>
  <c r="M247" i="1"/>
  <c r="M289" i="1"/>
  <c r="M479" i="1"/>
  <c r="M521" i="1"/>
  <c r="M567" i="1"/>
  <c r="M367" i="1"/>
  <c r="M575" i="1"/>
  <c r="M625" i="1"/>
  <c r="M62" i="1"/>
  <c r="M126" i="1"/>
  <c r="M158" i="1"/>
  <c r="M174" i="1"/>
  <c r="M190" i="1"/>
  <c r="M238" i="1"/>
  <c r="M430" i="1"/>
  <c r="M46" i="1"/>
  <c r="M142" i="1"/>
  <c r="M366" i="1"/>
  <c r="M99" i="1"/>
  <c r="M187" i="1"/>
  <c r="M219" i="1"/>
  <c r="M435" i="1"/>
  <c r="M475" i="1"/>
  <c r="M222" i="1"/>
  <c r="M78" i="1"/>
  <c r="M25" i="1"/>
  <c r="M57" i="1"/>
  <c r="M107" i="1"/>
  <c r="M149" i="1"/>
  <c r="M169" i="1"/>
  <c r="M181" i="1"/>
  <c r="M217" i="1"/>
  <c r="M275" i="1"/>
  <c r="M293" i="1"/>
  <c r="M347" i="1"/>
  <c r="M371" i="1"/>
  <c r="M415" i="1"/>
  <c r="M431" i="1"/>
  <c r="M529" i="1"/>
  <c r="M605" i="1"/>
  <c r="M623" i="1"/>
  <c r="M47" i="1"/>
  <c r="M67" i="1"/>
  <c r="M75" i="1"/>
  <c r="M115" i="1"/>
  <c r="M195" i="1"/>
  <c r="M209" i="1"/>
  <c r="M223" i="1"/>
  <c r="M255" i="1"/>
  <c r="M273" i="1"/>
  <c r="M321" i="1"/>
  <c r="M369" i="1"/>
  <c r="M417" i="1"/>
  <c r="M491" i="1"/>
  <c r="M505" i="1"/>
  <c r="M283" i="1"/>
  <c r="M305" i="1"/>
  <c r="M399" i="1"/>
  <c r="M455" i="1"/>
  <c r="M487" i="1"/>
  <c r="M507" i="1"/>
  <c r="M607" i="1"/>
  <c r="M8" i="1"/>
  <c r="M24" i="1"/>
  <c r="M56" i="1"/>
  <c r="M72" i="1"/>
  <c r="M88" i="1"/>
  <c r="M120" i="1"/>
  <c r="M152" i="1"/>
  <c r="M200" i="1"/>
  <c r="M232" i="1"/>
  <c r="M248" i="1"/>
  <c r="M264" i="1"/>
  <c r="M306" i="1"/>
  <c r="M312" i="1"/>
  <c r="M328" i="1"/>
  <c r="M370" i="1"/>
  <c r="M376" i="1"/>
  <c r="M392" i="1"/>
  <c r="M418" i="1"/>
  <c r="M434" i="1"/>
  <c r="M440" i="1"/>
  <c r="M456" i="1"/>
  <c r="M504" i="1"/>
  <c r="M536" i="1"/>
  <c r="M568" i="1"/>
  <c r="M49" i="1"/>
  <c r="M83" i="1"/>
  <c r="M281" i="1"/>
  <c r="M375" i="1"/>
  <c r="M419" i="1"/>
  <c r="M465" i="1"/>
  <c r="M611" i="1"/>
  <c r="M171" i="1"/>
  <c r="M451" i="1"/>
  <c r="M497" i="1"/>
  <c r="M539" i="1"/>
  <c r="M585" i="1"/>
  <c r="M291" i="1"/>
  <c r="M337" i="1"/>
  <c r="M545" i="1"/>
  <c r="M595" i="1"/>
  <c r="M20" i="1"/>
  <c r="M244" i="1"/>
  <c r="M3" i="1"/>
  <c r="M257" i="1"/>
  <c r="M297" i="1"/>
  <c r="M353" i="1"/>
  <c r="M393" i="1"/>
  <c r="M483" i="1"/>
  <c r="M51" i="1"/>
  <c r="M377" i="1"/>
  <c r="M603" i="1"/>
  <c r="M563" i="1"/>
  <c r="M10" i="1"/>
  <c r="M90" i="1"/>
  <c r="M106" i="1"/>
  <c r="M266" i="1"/>
  <c r="M282" i="1"/>
  <c r="M314" i="1"/>
  <c r="M330" i="1"/>
  <c r="M394" i="1"/>
  <c r="M442" i="1"/>
  <c r="M474" i="1"/>
  <c r="M490" i="1"/>
  <c r="M506" i="1"/>
  <c r="M570" i="1"/>
  <c r="M618" i="1"/>
  <c r="M14" i="1"/>
  <c r="M122" i="1"/>
  <c r="M218" i="1"/>
  <c r="M298" i="1"/>
  <c r="M346" i="1"/>
  <c r="J630" i="1"/>
  <c r="M41" i="1"/>
  <c r="M201" i="1"/>
  <c r="M313" i="1"/>
  <c r="M409" i="1"/>
  <c r="M553" i="1"/>
  <c r="M131" i="1"/>
  <c r="M163" i="1"/>
  <c r="M251" i="1"/>
  <c r="M395" i="1"/>
  <c r="M443" i="1"/>
  <c r="M531" i="1"/>
  <c r="M16" i="1"/>
  <c r="M128" i="1"/>
  <c r="M176" i="1"/>
  <c r="M224" i="1"/>
  <c r="M288" i="1"/>
  <c r="M304" i="1"/>
  <c r="M336" i="1"/>
  <c r="M352" i="1"/>
  <c r="M432" i="1"/>
  <c r="M448" i="1"/>
  <c r="M544" i="1"/>
  <c r="M19" i="1"/>
  <c r="M211" i="1"/>
  <c r="M550" i="1"/>
  <c r="M598" i="1"/>
  <c r="M17" i="1"/>
  <c r="I630" i="1"/>
  <c r="M2" i="1"/>
  <c r="H630" i="1"/>
  <c r="M87" i="1"/>
  <c r="M197" i="1"/>
  <c r="M253" i="1"/>
  <c r="M269" i="1"/>
  <c r="M30" i="1"/>
  <c r="M94" i="1"/>
  <c r="M110" i="1"/>
  <c r="M280" i="1"/>
  <c r="M344" i="1"/>
  <c r="M520" i="1"/>
  <c r="M59" i="1"/>
  <c r="M309" i="1"/>
  <c r="M349" i="1"/>
  <c r="M407" i="1"/>
  <c r="M148" i="1"/>
  <c r="M302" i="1"/>
  <c r="M318" i="1"/>
  <c r="M350" i="1"/>
  <c r="M424" i="1"/>
  <c r="M446" i="1"/>
  <c r="M494" i="1"/>
  <c r="M510" i="1"/>
  <c r="M542" i="1"/>
  <c r="M558" i="1"/>
  <c r="M61" i="1"/>
  <c r="M31" i="1"/>
  <c r="M119" i="1"/>
  <c r="M221" i="1"/>
  <c r="M295" i="1"/>
  <c r="M467" i="1"/>
  <c r="M527" i="1"/>
  <c r="M405" i="1"/>
  <c r="M481" i="1"/>
  <c r="M48" i="1"/>
  <c r="M96" i="1"/>
  <c r="M116" i="1"/>
  <c r="M260" i="1"/>
  <c r="M292" i="1"/>
  <c r="M368" i="1"/>
  <c r="M384" i="1"/>
  <c r="M416" i="1"/>
  <c r="M464" i="1"/>
  <c r="M91" i="1"/>
  <c r="M113" i="1"/>
  <c r="M133" i="1"/>
  <c r="M145" i="1"/>
  <c r="M165" i="1"/>
  <c r="M177" i="1"/>
  <c r="M237" i="1"/>
  <c r="M249" i="1"/>
  <c r="M287" i="1"/>
  <c r="M339" i="1"/>
  <c r="M425" i="1"/>
  <c r="M453" i="1"/>
  <c r="M499" i="1"/>
  <c r="M523" i="1"/>
  <c r="M571" i="1"/>
  <c r="M599" i="1"/>
  <c r="M617" i="1"/>
  <c r="M9" i="1"/>
  <c r="M15" i="1"/>
  <c r="M43" i="1"/>
  <c r="M111" i="1"/>
  <c r="M175" i="1"/>
  <c r="M191" i="1"/>
  <c r="M205" i="1"/>
  <c r="M231" i="1"/>
  <c r="M315" i="1"/>
  <c r="M341" i="1"/>
  <c r="M355" i="1"/>
  <c r="M413" i="1"/>
  <c r="M457" i="1"/>
  <c r="M501" i="1"/>
  <c r="M543" i="1"/>
  <c r="M573" i="1"/>
  <c r="M591" i="1"/>
  <c r="M299" i="1"/>
  <c r="M391" i="1"/>
  <c r="M449" i="1"/>
  <c r="M503" i="1"/>
  <c r="M6" i="1"/>
  <c r="M22" i="1"/>
  <c r="M32" i="1"/>
  <c r="M38" i="1"/>
  <c r="M54" i="1"/>
  <c r="M70" i="1"/>
  <c r="M86" i="1"/>
  <c r="M102" i="1"/>
  <c r="M118" i="1"/>
  <c r="M134" i="1"/>
  <c r="M144" i="1"/>
  <c r="M150" i="1"/>
  <c r="M166" i="1"/>
  <c r="M182" i="1"/>
  <c r="M198" i="1"/>
  <c r="M208" i="1"/>
  <c r="M214" i="1"/>
  <c r="M230" i="1"/>
  <c r="M246" i="1"/>
  <c r="M262" i="1"/>
  <c r="M278" i="1"/>
  <c r="M310" i="1"/>
  <c r="M358" i="1"/>
  <c r="M374" i="1"/>
  <c r="M400" i="1"/>
  <c r="M422" i="1"/>
  <c r="M438" i="1"/>
  <c r="M480" i="1"/>
  <c r="M512" i="1"/>
  <c r="M533" i="1"/>
  <c r="M597" i="1"/>
  <c r="M226" i="1"/>
  <c r="M509" i="1"/>
  <c r="M577" i="1"/>
  <c r="L630" i="1"/>
  <c r="M93" i="1"/>
  <c r="M147" i="1"/>
  <c r="M235" i="1"/>
  <c r="M461" i="1"/>
  <c r="M216" i="1"/>
  <c r="M254" i="1"/>
  <c r="M270" i="1"/>
  <c r="M584" i="1"/>
  <c r="M71" i="1"/>
  <c r="M141" i="1"/>
  <c r="M173" i="1"/>
  <c r="M363" i="1"/>
  <c r="M403" i="1"/>
  <c r="M517" i="1"/>
  <c r="M13" i="1"/>
  <c r="M69" i="1"/>
  <c r="M335" i="1"/>
  <c r="M615" i="1"/>
  <c r="M383" i="1"/>
  <c r="M525" i="1"/>
  <c r="M296" i="1"/>
  <c r="M334" i="1"/>
  <c r="M408" i="1"/>
  <c r="M478" i="1"/>
  <c r="M488" i="1"/>
  <c r="M590" i="1"/>
  <c r="M606" i="1"/>
  <c r="M622" i="1"/>
  <c r="M29" i="1"/>
  <c r="M207" i="1"/>
  <c r="M325" i="1"/>
  <c r="M437" i="1"/>
  <c r="M21" i="1"/>
  <c r="M39" i="1"/>
  <c r="M79" i="1"/>
  <c r="M151" i="1"/>
  <c r="M183" i="1"/>
  <c r="M227" i="1"/>
  <c r="M323" i="1"/>
  <c r="M357" i="1"/>
  <c r="M463" i="1"/>
  <c r="M613" i="1"/>
  <c r="M74" i="1"/>
  <c r="M138" i="1"/>
  <c r="M170" i="1"/>
  <c r="M180" i="1"/>
  <c r="M202" i="1"/>
  <c r="M212" i="1"/>
  <c r="M234" i="1"/>
  <c r="M250" i="1"/>
  <c r="M362" i="1"/>
  <c r="M372" i="1"/>
  <c r="M426" i="1"/>
  <c r="M538" i="1"/>
  <c r="M554" i="1"/>
  <c r="M586" i="1"/>
  <c r="M602" i="1"/>
  <c r="M628" i="1"/>
  <c r="M77" i="1"/>
  <c r="M103" i="1"/>
  <c r="M121" i="1"/>
  <c r="M225" i="1"/>
  <c r="M271" i="1"/>
  <c r="M365" i="1"/>
  <c r="M535" i="1"/>
  <c r="M583" i="1"/>
  <c r="M63" i="1"/>
  <c r="M97" i="1"/>
  <c r="M485" i="1"/>
  <c r="M277" i="1"/>
  <c r="M513" i="1"/>
  <c r="M581" i="1"/>
  <c r="M4" i="1"/>
  <c r="M36" i="1"/>
  <c r="M52" i="1"/>
  <c r="M100" i="1"/>
  <c r="M112" i="1"/>
  <c r="M256" i="1"/>
  <c r="M272" i="1"/>
  <c r="M324" i="1"/>
  <c r="M340" i="1"/>
  <c r="M496" i="1"/>
  <c r="M528" i="1"/>
  <c r="M560" i="1"/>
  <c r="M576" i="1"/>
  <c r="M592" i="1"/>
  <c r="M608" i="1"/>
  <c r="M624" i="1"/>
  <c r="M65" i="1"/>
  <c r="M85" i="1"/>
  <c r="M95" i="1"/>
  <c r="M125" i="1"/>
  <c r="M157" i="1"/>
  <c r="M193" i="1"/>
  <c r="M263" i="1"/>
  <c r="M303" i="1"/>
  <c r="M359" i="1"/>
  <c r="M397" i="1"/>
  <c r="M441" i="1"/>
  <c r="M471" i="1"/>
  <c r="M489" i="1"/>
  <c r="M589" i="1"/>
  <c r="M23" i="1"/>
  <c r="M73" i="1"/>
  <c r="M89" i="1"/>
  <c r="M123" i="1"/>
  <c r="M143" i="1"/>
  <c r="M185" i="1"/>
  <c r="M215" i="1"/>
  <c r="M265" i="1"/>
  <c r="M285" i="1"/>
  <c r="M331" i="1"/>
  <c r="M385" i="1"/>
  <c r="M473" i="1"/>
  <c r="M561" i="1"/>
  <c r="M609" i="1"/>
  <c r="M261" i="1"/>
  <c r="M343" i="1"/>
  <c r="M361" i="1"/>
  <c r="M411" i="1"/>
  <c r="M427" i="1"/>
  <c r="M469" i="1"/>
  <c r="M551" i="1"/>
  <c r="M569" i="1"/>
  <c r="M601" i="1"/>
  <c r="M619" i="1"/>
  <c r="M12" i="1"/>
  <c r="M28" i="1"/>
  <c r="M44" i="1"/>
  <c r="M220" i="1"/>
  <c r="M252" i="1"/>
  <c r="M284" i="1"/>
  <c r="M294" i="1"/>
  <c r="M326" i="1"/>
  <c r="M342" i="1"/>
  <c r="M390" i="1"/>
  <c r="M406" i="1"/>
  <c r="M454" i="1"/>
  <c r="M470" i="1"/>
  <c r="M486" i="1"/>
  <c r="M502" i="1"/>
  <c r="M518" i="1"/>
  <c r="M534" i="1"/>
  <c r="M566" i="1"/>
  <c r="M582" i="1"/>
  <c r="M614" i="1"/>
  <c r="M101" i="1"/>
  <c r="M117" i="1"/>
  <c r="M477" i="1"/>
  <c r="M179" i="1"/>
  <c r="M389" i="1"/>
  <c r="M445" i="1"/>
  <c r="M549" i="1"/>
  <c r="M351" i="1"/>
  <c r="M421" i="1"/>
  <c r="M557" i="1"/>
  <c r="M40" i="1"/>
  <c r="M104" i="1"/>
  <c r="M136" i="1"/>
  <c r="M168" i="1"/>
  <c r="M184" i="1"/>
  <c r="M206" i="1"/>
  <c r="M286" i="1"/>
  <c r="M472" i="1"/>
  <c r="M37" i="1"/>
  <c r="M109" i="1"/>
  <c r="M245" i="1"/>
  <c r="M387" i="1"/>
  <c r="M493" i="1"/>
  <c r="M565" i="1"/>
  <c r="M7" i="1"/>
  <c r="M27" i="1"/>
  <c r="M199" i="1"/>
  <c r="M439" i="1"/>
  <c r="M495" i="1"/>
  <c r="M360" i="1"/>
  <c r="M382" i="1"/>
  <c r="M398" i="1"/>
  <c r="M414" i="1"/>
  <c r="M462" i="1"/>
  <c r="M526" i="1"/>
  <c r="M552" i="1"/>
  <c r="M574" i="1"/>
  <c r="M600" i="1"/>
  <c r="M616" i="1"/>
  <c r="M189" i="1"/>
  <c r="M307" i="1"/>
  <c r="M105" i="1"/>
  <c r="M213" i="1"/>
  <c r="M239" i="1"/>
  <c r="M259" i="1"/>
  <c r="M423" i="1"/>
  <c r="M511" i="1"/>
  <c r="M311" i="1"/>
  <c r="M26" i="1"/>
  <c r="M42" i="1"/>
  <c r="M58" i="1"/>
  <c r="M68" i="1"/>
  <c r="M84" i="1"/>
  <c r="M132" i="1"/>
  <c r="M154" i="1"/>
  <c r="M164" i="1"/>
  <c r="M186" i="1"/>
  <c r="M196" i="1"/>
  <c r="M228" i="1"/>
  <c r="M276" i="1"/>
  <c r="M308" i="1"/>
  <c r="M356" i="1"/>
  <c r="M378" i="1"/>
  <c r="M410" i="1"/>
  <c r="M420" i="1"/>
  <c r="M436" i="1"/>
  <c r="M458" i="1"/>
  <c r="M500" i="1"/>
  <c r="M522" i="1"/>
  <c r="M564" i="1"/>
  <c r="K630" i="1"/>
  <c r="M153" i="1"/>
  <c r="M629" i="1"/>
  <c r="M139" i="1"/>
  <c r="M279" i="1"/>
  <c r="M327" i="1"/>
  <c r="M555" i="1"/>
  <c r="M621" i="1"/>
  <c r="M329" i="1"/>
  <c r="M373" i="1"/>
  <c r="M64" i="1"/>
  <c r="M80" i="1"/>
  <c r="M160" i="1"/>
  <c r="M192" i="1"/>
  <c r="M240" i="1"/>
  <c r="M320" i="1"/>
  <c r="M388" i="1"/>
  <c r="M404" i="1"/>
  <c r="M452" i="1"/>
  <c r="M468" i="1"/>
  <c r="M484" i="1"/>
  <c r="M516" i="1"/>
  <c r="M532" i="1"/>
  <c r="M548" i="1"/>
  <c r="M580" i="1"/>
  <c r="M596" i="1"/>
  <c r="M612" i="1"/>
  <c r="M53" i="1"/>
  <c r="M33" i="1"/>
  <c r="M45" i="1"/>
  <c r="M81" i="1"/>
  <c r="M137" i="1"/>
  <c r="M203" i="1"/>
  <c r="M229" i="1"/>
  <c r="M241" i="1"/>
  <c r="M319" i="1"/>
  <c r="M381" i="1"/>
  <c r="M459" i="1"/>
  <c r="M541" i="1"/>
  <c r="M559" i="1"/>
  <c r="M5" i="1"/>
  <c r="M11" i="1"/>
  <c r="M35" i="1"/>
  <c r="M55" i="1"/>
  <c r="M135" i="1"/>
  <c r="M155" i="1"/>
  <c r="M167" i="1"/>
  <c r="M243" i="1"/>
  <c r="M301" i="1"/>
  <c r="M345" i="1"/>
  <c r="M401" i="1"/>
  <c r="M429" i="1"/>
  <c r="M515" i="1"/>
  <c r="M579" i="1"/>
  <c r="M627" i="1"/>
  <c r="M317" i="1"/>
  <c r="M333" i="1"/>
  <c r="M379" i="1"/>
  <c r="M433" i="1"/>
  <c r="M519" i="1"/>
  <c r="M537" i="1"/>
  <c r="M587" i="1"/>
  <c r="M18" i="1"/>
  <c r="M34" i="1"/>
  <c r="M50" i="1"/>
  <c r="M60" i="1"/>
  <c r="M66" i="1"/>
  <c r="M76" i="1"/>
  <c r="M82" i="1"/>
  <c r="M92" i="1"/>
  <c r="M98" i="1"/>
  <c r="M108" i="1"/>
  <c r="M114" i="1"/>
  <c r="M124" i="1"/>
  <c r="M130" i="1"/>
  <c r="M140" i="1"/>
  <c r="M146" i="1"/>
  <c r="M156" i="1"/>
  <c r="M162" i="1"/>
  <c r="M172" i="1"/>
  <c r="M178" i="1"/>
  <c r="M188" i="1"/>
  <c r="M194" i="1"/>
  <c r="M204" i="1"/>
  <c r="M210" i="1"/>
  <c r="M236" i="1"/>
  <c r="M242" i="1"/>
  <c r="M258" i="1"/>
  <c r="M268" i="1"/>
  <c r="M274" i="1"/>
  <c r="M290" i="1"/>
  <c r="M300" i="1"/>
  <c r="M316" i="1"/>
  <c r="M322" i="1"/>
  <c r="M332" i="1"/>
  <c r="M338" i="1"/>
  <c r="M348" i="1"/>
  <c r="M354" i="1"/>
  <c r="M364" i="1"/>
  <c r="M380" i="1"/>
  <c r="M386" i="1"/>
  <c r="M396" i="1"/>
  <c r="M402" i="1"/>
  <c r="M412" i="1"/>
  <c r="M428" i="1"/>
  <c r="M444" i="1"/>
  <c r="M450" i="1"/>
  <c r="M460" i="1"/>
  <c r="M466" i="1"/>
  <c r="M476" i="1"/>
  <c r="M482" i="1"/>
  <c r="M492" i="1"/>
  <c r="M498" i="1"/>
  <c r="M508" i="1"/>
  <c r="M514" i="1"/>
  <c r="M524" i="1"/>
  <c r="M530" i="1"/>
  <c r="M540" i="1"/>
  <c r="M546" i="1"/>
  <c r="M556" i="1"/>
  <c r="M562" i="1"/>
  <c r="M572" i="1"/>
  <c r="M578" i="1"/>
  <c r="M588" i="1"/>
  <c r="M594" i="1"/>
  <c r="M604" i="1"/>
  <c r="M610" i="1"/>
  <c r="M620" i="1"/>
  <c r="M626" i="1"/>
  <c r="L636" i="1" l="1"/>
  <c r="M630" i="1"/>
</calcChain>
</file>

<file path=xl/sharedStrings.xml><?xml version="1.0" encoding="utf-8"?>
<sst xmlns="http://schemas.openxmlformats.org/spreadsheetml/2006/main" count="1283" uniqueCount="135">
  <si>
    <t>Função</t>
  </si>
  <si>
    <t>NATUREZA</t>
  </si>
  <si>
    <t>Valor Atual</t>
  </si>
  <si>
    <t>01</t>
  </si>
  <si>
    <t>319096</t>
  </si>
  <si>
    <t>339030</t>
  </si>
  <si>
    <t>339032</t>
  </si>
  <si>
    <t>339035</t>
  </si>
  <si>
    <t>339036</t>
  </si>
  <si>
    <t>339037</t>
  </si>
  <si>
    <t>339039</t>
  </si>
  <si>
    <t>339092</t>
  </si>
  <si>
    <t>339093</t>
  </si>
  <si>
    <t>449037</t>
  </si>
  <si>
    <t>449039</t>
  </si>
  <si>
    <t>449051</t>
  </si>
  <si>
    <t>449052</t>
  </si>
  <si>
    <t>02</t>
  </si>
  <si>
    <t>339033</t>
  </si>
  <si>
    <t>339047</t>
  </si>
  <si>
    <t>339096</t>
  </si>
  <si>
    <t>339139</t>
  </si>
  <si>
    <t>03</t>
  </si>
  <si>
    <t>319011</t>
  </si>
  <si>
    <t>319013</t>
  </si>
  <si>
    <t>319092</t>
  </si>
  <si>
    <t>319113</t>
  </si>
  <si>
    <t>04</t>
  </si>
  <si>
    <t>319012</t>
  </si>
  <si>
    <t>332047</t>
  </si>
  <si>
    <t>334041</t>
  </si>
  <si>
    <t>339031</t>
  </si>
  <si>
    <t>339091</t>
  </si>
  <si>
    <t>444042</t>
  </si>
  <si>
    <t>445042</t>
  </si>
  <si>
    <t>449092</t>
  </si>
  <si>
    <t>06</t>
  </si>
  <si>
    <t>449061</t>
  </si>
  <si>
    <t>08</t>
  </si>
  <si>
    <t>335041</t>
  </si>
  <si>
    <t>339048</t>
  </si>
  <si>
    <t>442042</t>
  </si>
  <si>
    <t>09</t>
  </si>
  <si>
    <t>319192</t>
  </si>
  <si>
    <t>339008</t>
  </si>
  <si>
    <t>10</t>
  </si>
  <si>
    <t>319034</t>
  </si>
  <si>
    <t>11</t>
  </si>
  <si>
    <t>12</t>
  </si>
  <si>
    <t>319004</t>
  </si>
  <si>
    <t>335043</t>
  </si>
  <si>
    <t>444041</t>
  </si>
  <si>
    <t>445051</t>
  </si>
  <si>
    <t>13</t>
  </si>
  <si>
    <t>14</t>
  </si>
  <si>
    <t>15</t>
  </si>
  <si>
    <t>16</t>
  </si>
  <si>
    <t>17</t>
  </si>
  <si>
    <t>18</t>
  </si>
  <si>
    <t>19</t>
  </si>
  <si>
    <t>312096</t>
  </si>
  <si>
    <t>339018</t>
  </si>
  <si>
    <t>339020</t>
  </si>
  <si>
    <t>20</t>
  </si>
  <si>
    <t>332093</t>
  </si>
  <si>
    <t>339041</t>
  </si>
  <si>
    <t>21</t>
  </si>
  <si>
    <t>22</t>
  </si>
  <si>
    <t>23</t>
  </si>
  <si>
    <t>26</t>
  </si>
  <si>
    <t>449030</t>
  </si>
  <si>
    <t>449093</t>
  </si>
  <si>
    <t>27</t>
  </si>
  <si>
    <t>334081</t>
  </si>
  <si>
    <t>28</t>
  </si>
  <si>
    <t>329021</t>
  </si>
  <si>
    <t>469071</t>
  </si>
  <si>
    <t>319003</t>
  </si>
  <si>
    <t>319016</t>
  </si>
  <si>
    <t>319094</t>
  </si>
  <si>
    <t>339014</t>
  </si>
  <si>
    <t>339046</t>
  </si>
  <si>
    <t>339049</t>
  </si>
  <si>
    <t>339147</t>
  </si>
  <si>
    <t>319017</t>
  </si>
  <si>
    <t>319091</t>
  </si>
  <si>
    <t>319194</t>
  </si>
  <si>
    <t>339015</t>
  </si>
  <si>
    <t>319196</t>
  </si>
  <si>
    <t>339192</t>
  </si>
  <si>
    <t>442093</t>
  </si>
  <si>
    <t>312013</t>
  </si>
  <si>
    <t>312092</t>
  </si>
  <si>
    <t>314013</t>
  </si>
  <si>
    <t>319001</t>
  </si>
  <si>
    <t>319005</t>
  </si>
  <si>
    <t>334047</t>
  </si>
  <si>
    <t>337170</t>
  </si>
  <si>
    <t>339019</t>
  </si>
  <si>
    <t>339094</t>
  </si>
  <si>
    <t>339005</t>
  </si>
  <si>
    <t>445043</t>
  </si>
  <si>
    <t>332041</t>
  </si>
  <si>
    <t>335030</t>
  </si>
  <si>
    <t>335039</t>
  </si>
  <si>
    <t>445052</t>
  </si>
  <si>
    <t>329022</t>
  </si>
  <si>
    <t>334042</t>
  </si>
  <si>
    <t>339137</t>
  </si>
  <si>
    <t>455066</t>
  </si>
  <si>
    <t>459065</t>
  </si>
  <si>
    <t>Categoria Econômica</t>
  </si>
  <si>
    <t>Grupo de Natureza de Despesa</t>
  </si>
  <si>
    <t>Modalidade de Aplicação</t>
  </si>
  <si>
    <t>Elemento de Despesa</t>
  </si>
  <si>
    <t>Amortização da Dívida</t>
  </si>
  <si>
    <t>Aquisição de Ativo Não Circulante</t>
  </si>
  <si>
    <t>Juros e Encargos da Dívida</t>
  </si>
  <si>
    <t>Transferência União</t>
  </si>
  <si>
    <t>Transferências aos Municípios</t>
  </si>
  <si>
    <t>Total das Transferências Concedidas</t>
  </si>
  <si>
    <t xml:space="preserve">Demais despesas </t>
  </si>
  <si>
    <t>Código Receita</t>
  </si>
  <si>
    <t>Origem</t>
  </si>
  <si>
    <t>Espécie</t>
  </si>
  <si>
    <t>Receita Arrecadada</t>
  </si>
  <si>
    <t>Receita Tributária</t>
  </si>
  <si>
    <t>Receita de Contribuições</t>
  </si>
  <si>
    <t>Receita Patrimonial</t>
  </si>
  <si>
    <t>Receita de Serviços</t>
  </si>
  <si>
    <t>Transferências Correntes</t>
  </si>
  <si>
    <t>Transferências Correntes Total &gt;&gt;&gt;&gt;&gt;</t>
  </si>
  <si>
    <t>Operações de Crédito</t>
  </si>
  <si>
    <t>Transferências de Capital</t>
  </si>
  <si>
    <t>Outros Ingressos Operacionais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</si>
</sst>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43" fontId="0" fillId="0" borderId="0" xfId="1" applyFont="1"/>
    <xf numFmtId="0" fontId="0" fillId="2" borderId="0" xfId="0" applyFill="1" applyAlignment="1">
      <alignment horizontal="center" vertical="center" wrapText="1"/>
    </xf>
    <xf numFmtId="43" fontId="0" fillId="2" borderId="0" xfId="1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3" fontId="0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/>
    <xf numFmtId="43" fontId="0" fillId="0" borderId="2" xfId="1" applyFont="1" applyBorder="1"/>
    <xf numFmtId="43" fontId="2" fillId="2" borderId="1" xfId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3" fontId="0" fillId="0" borderId="0" xfId="0" applyNumberFormat="1"/>
    <xf numFmtId="43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43" fontId="2" fillId="2" borderId="1" xfId="0" applyNumberFormat="1" applyFont="1" applyFill="1" applyBorder="1"/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2" fillId="2" borderId="0" xfId="0" applyNumberFormat="1" applyFont="1" applyFill="1"/>
    <xf numFmtId="43" fontId="0" fillId="0" borderId="4" xfId="1" applyFont="1" applyBorder="1"/>
    <xf numFmtId="43" fontId="0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6"/>
  <sheetViews>
    <sheetView topLeftCell="A54" workbookViewId="0">
      <selection activeCell="G12" sqref="G12"/>
    </sheetView>
  </sheetViews>
  <sheetFormatPr defaultRowHeight="15" x14ac:dyDescent="0.25"/>
  <cols>
    <col min="1" max="1" width="7.28515625" bestFit="1" customWidth="1"/>
    <col min="2" max="2" width="14.5703125" style="1" customWidth="1"/>
    <col min="3" max="3" width="23.85546875" style="1" bestFit="1" customWidth="1"/>
    <col min="4" max="4" width="24.85546875" style="1" bestFit="1" customWidth="1"/>
    <col min="5" max="6" width="24.85546875" style="1" customWidth="1"/>
    <col min="7" max="7" width="16.85546875" style="2" bestFit="1" customWidth="1"/>
    <col min="8" max="8" width="18" customWidth="1"/>
    <col min="9" max="9" width="17.85546875" customWidth="1"/>
    <col min="10" max="10" width="21.5703125" customWidth="1"/>
    <col min="11" max="11" width="16.7109375" customWidth="1"/>
    <col min="12" max="12" width="17.28515625" customWidth="1"/>
    <col min="13" max="13" width="32.85546875" customWidth="1"/>
  </cols>
  <sheetData>
    <row r="1" spans="1:13" ht="30" x14ac:dyDescent="0.25">
      <c r="A1" s="7" t="s">
        <v>0</v>
      </c>
      <c r="B1" s="7" t="s">
        <v>1</v>
      </c>
      <c r="C1" s="7" t="s">
        <v>111</v>
      </c>
      <c r="D1" s="7" t="s">
        <v>112</v>
      </c>
      <c r="E1" s="7" t="s">
        <v>113</v>
      </c>
      <c r="F1" s="7" t="s">
        <v>114</v>
      </c>
      <c r="G1" s="8" t="s">
        <v>2</v>
      </c>
      <c r="H1" s="7" t="s">
        <v>115</v>
      </c>
      <c r="I1" s="7" t="s">
        <v>116</v>
      </c>
      <c r="J1" s="7" t="s">
        <v>117</v>
      </c>
      <c r="K1" s="15" t="s">
        <v>118</v>
      </c>
      <c r="L1" s="15" t="s">
        <v>119</v>
      </c>
      <c r="M1" s="15" t="s">
        <v>121</v>
      </c>
    </row>
    <row r="2" spans="1:13" x14ac:dyDescent="0.25">
      <c r="A2" s="9" t="s">
        <v>3</v>
      </c>
      <c r="B2" s="10" t="s">
        <v>4</v>
      </c>
      <c r="C2" s="10" t="str">
        <f>MID(B2,1,1)</f>
        <v>3</v>
      </c>
      <c r="D2" s="10" t="str">
        <f>MID(B2,2,1)</f>
        <v>1</v>
      </c>
      <c r="E2" s="10" t="str">
        <f>MID(B2,3,2)</f>
        <v>90</v>
      </c>
      <c r="F2" s="10" t="str">
        <f>MID(B2,5,2)</f>
        <v>96</v>
      </c>
      <c r="G2" s="11">
        <v>4643.2</v>
      </c>
      <c r="H2" s="12">
        <f>IF(D2="6",G2,0)</f>
        <v>0</v>
      </c>
      <c r="I2" s="13">
        <f>IF(OR(D2="5",D2="4"),G2,0)</f>
        <v>0</v>
      </c>
      <c r="J2" s="12">
        <f>IF(D2="2",G2,0)</f>
        <v>0</v>
      </c>
      <c r="K2" s="12">
        <f>IF(AND(C2="3",D2="3",E2="20"),G2,0)</f>
        <v>0</v>
      </c>
      <c r="L2" s="12">
        <f>IF(AND(C2="3",D2="3",E2="40",F2="81"),G2,0)</f>
        <v>0</v>
      </c>
      <c r="M2" s="17">
        <f>G2-SUM(H2:L2)</f>
        <v>4643.2</v>
      </c>
    </row>
    <row r="3" spans="1:13" x14ac:dyDescent="0.25">
      <c r="A3" s="9" t="s">
        <v>3</v>
      </c>
      <c r="B3" s="10" t="s">
        <v>5</v>
      </c>
      <c r="C3" s="10" t="str">
        <f t="shared" ref="C3:C66" si="0">MID(B3,1,1)</f>
        <v>3</v>
      </c>
      <c r="D3" s="10" t="str">
        <f t="shared" ref="D3:D66" si="1">MID(B3,2,1)</f>
        <v>3</v>
      </c>
      <c r="E3" s="10" t="str">
        <f t="shared" ref="E3:E66" si="2">MID(B3,3,2)</f>
        <v>90</v>
      </c>
      <c r="F3" s="10" t="str">
        <f t="shared" ref="F3:F66" si="3">MID(B3,5,2)</f>
        <v>30</v>
      </c>
      <c r="G3" s="11">
        <v>357687.46</v>
      </c>
      <c r="H3" s="12">
        <f t="shared" ref="H3:H66" si="4">IF(D3="6",G3,0)</f>
        <v>0</v>
      </c>
      <c r="I3" s="13">
        <f t="shared" ref="I3:I66" si="5">IF(OR(D3="5",D3="4"),G3,0)</f>
        <v>0</v>
      </c>
      <c r="J3" s="12">
        <f t="shared" ref="J3:J66" si="6">IF(D3="2",G3,0)</f>
        <v>0</v>
      </c>
      <c r="K3" s="12">
        <f t="shared" ref="K3:K66" si="7">IF(AND(C3="3",D3="3",E3="20"),G3,0)</f>
        <v>0</v>
      </c>
      <c r="L3" s="12">
        <f t="shared" ref="L3:L66" si="8">IF(AND(C3="3",D3="3",E3="40",F3="81"),G3,0)</f>
        <v>0</v>
      </c>
      <c r="M3" s="17">
        <f t="shared" ref="M3:M66" si="9">G3-SUM(H3:L3)</f>
        <v>357687.46</v>
      </c>
    </row>
    <row r="4" spans="1:13" x14ac:dyDescent="0.25">
      <c r="A4" s="9" t="s">
        <v>3</v>
      </c>
      <c r="B4" s="10" t="s">
        <v>6</v>
      </c>
      <c r="C4" s="10" t="str">
        <f t="shared" si="0"/>
        <v>3</v>
      </c>
      <c r="D4" s="10" t="str">
        <f t="shared" si="1"/>
        <v>3</v>
      </c>
      <c r="E4" s="10" t="str">
        <f t="shared" si="2"/>
        <v>90</v>
      </c>
      <c r="F4" s="10" t="str">
        <f t="shared" si="3"/>
        <v>32</v>
      </c>
      <c r="G4" s="11">
        <v>2262</v>
      </c>
      <c r="H4" s="12">
        <f t="shared" si="4"/>
        <v>0</v>
      </c>
      <c r="I4" s="13">
        <f t="shared" si="5"/>
        <v>0</v>
      </c>
      <c r="J4" s="12">
        <f t="shared" si="6"/>
        <v>0</v>
      </c>
      <c r="K4" s="12">
        <f t="shared" si="7"/>
        <v>0</v>
      </c>
      <c r="L4" s="12">
        <f t="shared" si="8"/>
        <v>0</v>
      </c>
      <c r="M4" s="17">
        <f t="shared" si="9"/>
        <v>2262</v>
      </c>
    </row>
    <row r="5" spans="1:13" x14ac:dyDescent="0.25">
      <c r="A5" s="9" t="s">
        <v>3</v>
      </c>
      <c r="B5" s="10" t="s">
        <v>7</v>
      </c>
      <c r="C5" s="10" t="str">
        <f t="shared" si="0"/>
        <v>3</v>
      </c>
      <c r="D5" s="10" t="str">
        <f t="shared" si="1"/>
        <v>3</v>
      </c>
      <c r="E5" s="10" t="str">
        <f t="shared" si="2"/>
        <v>90</v>
      </c>
      <c r="F5" s="10" t="str">
        <f t="shared" si="3"/>
        <v>35</v>
      </c>
      <c r="G5" s="11">
        <v>380655.96</v>
      </c>
      <c r="H5" s="12">
        <f t="shared" si="4"/>
        <v>0</v>
      </c>
      <c r="I5" s="13">
        <f t="shared" si="5"/>
        <v>0</v>
      </c>
      <c r="J5" s="12">
        <f t="shared" si="6"/>
        <v>0</v>
      </c>
      <c r="K5" s="12">
        <f t="shared" si="7"/>
        <v>0</v>
      </c>
      <c r="L5" s="12">
        <f t="shared" si="8"/>
        <v>0</v>
      </c>
      <c r="M5" s="17">
        <f t="shared" si="9"/>
        <v>380655.96</v>
      </c>
    </row>
    <row r="6" spans="1:13" x14ac:dyDescent="0.25">
      <c r="A6" s="9" t="s">
        <v>3</v>
      </c>
      <c r="B6" s="10" t="s">
        <v>8</v>
      </c>
      <c r="C6" s="10" t="str">
        <f t="shared" si="0"/>
        <v>3</v>
      </c>
      <c r="D6" s="10" t="str">
        <f t="shared" si="1"/>
        <v>3</v>
      </c>
      <c r="E6" s="10" t="str">
        <f t="shared" si="2"/>
        <v>90</v>
      </c>
      <c r="F6" s="10" t="str">
        <f t="shared" si="3"/>
        <v>36</v>
      </c>
      <c r="G6" s="11">
        <v>30792.92</v>
      </c>
      <c r="H6" s="12">
        <f t="shared" si="4"/>
        <v>0</v>
      </c>
      <c r="I6" s="13">
        <f t="shared" si="5"/>
        <v>0</v>
      </c>
      <c r="J6" s="12">
        <f t="shared" si="6"/>
        <v>0</v>
      </c>
      <c r="K6" s="12">
        <f t="shared" si="7"/>
        <v>0</v>
      </c>
      <c r="L6" s="12">
        <f t="shared" si="8"/>
        <v>0</v>
      </c>
      <c r="M6" s="17">
        <f t="shared" si="9"/>
        <v>30792.92</v>
      </c>
    </row>
    <row r="7" spans="1:13" x14ac:dyDescent="0.25">
      <c r="A7" s="9" t="s">
        <v>3</v>
      </c>
      <c r="B7" s="10" t="s">
        <v>9</v>
      </c>
      <c r="C7" s="10" t="str">
        <f t="shared" si="0"/>
        <v>3</v>
      </c>
      <c r="D7" s="10" t="str">
        <f t="shared" si="1"/>
        <v>3</v>
      </c>
      <c r="E7" s="10" t="str">
        <f t="shared" si="2"/>
        <v>90</v>
      </c>
      <c r="F7" s="10" t="str">
        <f t="shared" si="3"/>
        <v>37</v>
      </c>
      <c r="G7" s="11">
        <v>389041.97</v>
      </c>
      <c r="H7" s="12">
        <f t="shared" si="4"/>
        <v>0</v>
      </c>
      <c r="I7" s="13">
        <f t="shared" si="5"/>
        <v>0</v>
      </c>
      <c r="J7" s="12">
        <f t="shared" si="6"/>
        <v>0</v>
      </c>
      <c r="K7" s="12">
        <f t="shared" si="7"/>
        <v>0</v>
      </c>
      <c r="L7" s="12">
        <f t="shared" si="8"/>
        <v>0</v>
      </c>
      <c r="M7" s="17">
        <f t="shared" si="9"/>
        <v>389041.97</v>
      </c>
    </row>
    <row r="8" spans="1:13" x14ac:dyDescent="0.25">
      <c r="A8" s="9" t="s">
        <v>3</v>
      </c>
      <c r="B8" s="10" t="s">
        <v>10</v>
      </c>
      <c r="C8" s="10" t="str">
        <f t="shared" si="0"/>
        <v>3</v>
      </c>
      <c r="D8" s="10" t="str">
        <f t="shared" si="1"/>
        <v>3</v>
      </c>
      <c r="E8" s="10" t="str">
        <f t="shared" si="2"/>
        <v>90</v>
      </c>
      <c r="F8" s="10" t="str">
        <f t="shared" si="3"/>
        <v>39</v>
      </c>
      <c r="G8" s="11">
        <v>2145398.84</v>
      </c>
      <c r="H8" s="12">
        <f t="shared" si="4"/>
        <v>0</v>
      </c>
      <c r="I8" s="13">
        <f t="shared" si="5"/>
        <v>0</v>
      </c>
      <c r="J8" s="12">
        <f t="shared" si="6"/>
        <v>0</v>
      </c>
      <c r="K8" s="12">
        <f t="shared" si="7"/>
        <v>0</v>
      </c>
      <c r="L8" s="12">
        <f t="shared" si="8"/>
        <v>0</v>
      </c>
      <c r="M8" s="17">
        <f t="shared" si="9"/>
        <v>2145398.84</v>
      </c>
    </row>
    <row r="9" spans="1:13" x14ac:dyDescent="0.25">
      <c r="A9" s="9" t="s">
        <v>3</v>
      </c>
      <c r="B9" s="10" t="s">
        <v>11</v>
      </c>
      <c r="C9" s="10" t="str">
        <f t="shared" si="0"/>
        <v>3</v>
      </c>
      <c r="D9" s="10" t="str">
        <f t="shared" si="1"/>
        <v>3</v>
      </c>
      <c r="E9" s="10" t="str">
        <f t="shared" si="2"/>
        <v>90</v>
      </c>
      <c r="F9" s="10" t="str">
        <f t="shared" si="3"/>
        <v>92</v>
      </c>
      <c r="G9" s="11">
        <v>5860</v>
      </c>
      <c r="H9" s="12">
        <f t="shared" si="4"/>
        <v>0</v>
      </c>
      <c r="I9" s="13">
        <f t="shared" si="5"/>
        <v>0</v>
      </c>
      <c r="J9" s="12">
        <f t="shared" si="6"/>
        <v>0</v>
      </c>
      <c r="K9" s="12">
        <f t="shared" si="7"/>
        <v>0</v>
      </c>
      <c r="L9" s="12">
        <f t="shared" si="8"/>
        <v>0</v>
      </c>
      <c r="M9" s="17">
        <f t="shared" si="9"/>
        <v>5860</v>
      </c>
    </row>
    <row r="10" spans="1:13" x14ac:dyDescent="0.25">
      <c r="A10" s="9" t="s">
        <v>3</v>
      </c>
      <c r="B10" s="10" t="s">
        <v>12</v>
      </c>
      <c r="C10" s="10" t="str">
        <f t="shared" si="0"/>
        <v>3</v>
      </c>
      <c r="D10" s="10" t="str">
        <f t="shared" si="1"/>
        <v>3</v>
      </c>
      <c r="E10" s="10" t="str">
        <f t="shared" si="2"/>
        <v>90</v>
      </c>
      <c r="F10" s="10" t="str">
        <f t="shared" si="3"/>
        <v>93</v>
      </c>
      <c r="G10" s="11">
        <v>1097213.17</v>
      </c>
      <c r="H10" s="12">
        <f t="shared" si="4"/>
        <v>0</v>
      </c>
      <c r="I10" s="13">
        <f t="shared" si="5"/>
        <v>0</v>
      </c>
      <c r="J10" s="12">
        <f t="shared" si="6"/>
        <v>0</v>
      </c>
      <c r="K10" s="12">
        <f t="shared" si="7"/>
        <v>0</v>
      </c>
      <c r="L10" s="12">
        <f t="shared" si="8"/>
        <v>0</v>
      </c>
      <c r="M10" s="17">
        <f t="shared" si="9"/>
        <v>1097213.17</v>
      </c>
    </row>
    <row r="11" spans="1:13" x14ac:dyDescent="0.25">
      <c r="A11" s="9" t="s">
        <v>3</v>
      </c>
      <c r="B11" s="10" t="s">
        <v>13</v>
      </c>
      <c r="C11" s="10" t="str">
        <f t="shared" si="0"/>
        <v>4</v>
      </c>
      <c r="D11" s="10" t="str">
        <f t="shared" si="1"/>
        <v>4</v>
      </c>
      <c r="E11" s="10" t="str">
        <f t="shared" si="2"/>
        <v>90</v>
      </c>
      <c r="F11" s="10" t="str">
        <f t="shared" si="3"/>
        <v>37</v>
      </c>
      <c r="G11" s="11">
        <v>275000</v>
      </c>
      <c r="H11" s="12">
        <f t="shared" si="4"/>
        <v>0</v>
      </c>
      <c r="I11" s="13">
        <f t="shared" si="5"/>
        <v>275000</v>
      </c>
      <c r="J11" s="12">
        <f t="shared" si="6"/>
        <v>0</v>
      </c>
      <c r="K11" s="12">
        <f t="shared" si="7"/>
        <v>0</v>
      </c>
      <c r="L11" s="12">
        <f t="shared" si="8"/>
        <v>0</v>
      </c>
      <c r="M11" s="17">
        <f t="shared" si="9"/>
        <v>0</v>
      </c>
    </row>
    <row r="12" spans="1:13" x14ac:dyDescent="0.25">
      <c r="A12" s="9" t="s">
        <v>3</v>
      </c>
      <c r="B12" s="10" t="s">
        <v>14</v>
      </c>
      <c r="C12" s="10" t="str">
        <f t="shared" si="0"/>
        <v>4</v>
      </c>
      <c r="D12" s="10" t="str">
        <f t="shared" si="1"/>
        <v>4</v>
      </c>
      <c r="E12" s="10" t="str">
        <f t="shared" si="2"/>
        <v>90</v>
      </c>
      <c r="F12" s="10" t="str">
        <f t="shared" si="3"/>
        <v>39</v>
      </c>
      <c r="G12" s="11">
        <v>376461.7</v>
      </c>
      <c r="H12" s="12">
        <f t="shared" si="4"/>
        <v>0</v>
      </c>
      <c r="I12" s="13">
        <f t="shared" si="5"/>
        <v>376461.7</v>
      </c>
      <c r="J12" s="12">
        <f t="shared" si="6"/>
        <v>0</v>
      </c>
      <c r="K12" s="12">
        <f t="shared" si="7"/>
        <v>0</v>
      </c>
      <c r="L12" s="12">
        <f t="shared" si="8"/>
        <v>0</v>
      </c>
      <c r="M12" s="17">
        <f t="shared" si="9"/>
        <v>0</v>
      </c>
    </row>
    <row r="13" spans="1:13" x14ac:dyDescent="0.25">
      <c r="A13" s="9" t="s">
        <v>3</v>
      </c>
      <c r="B13" s="10" t="s">
        <v>15</v>
      </c>
      <c r="C13" s="10" t="str">
        <f t="shared" si="0"/>
        <v>4</v>
      </c>
      <c r="D13" s="10" t="str">
        <f t="shared" si="1"/>
        <v>4</v>
      </c>
      <c r="E13" s="10" t="str">
        <f t="shared" si="2"/>
        <v>90</v>
      </c>
      <c r="F13" s="10" t="str">
        <f t="shared" si="3"/>
        <v>51</v>
      </c>
      <c r="G13" s="11">
        <v>3859774.23</v>
      </c>
      <c r="H13" s="12">
        <f t="shared" si="4"/>
        <v>0</v>
      </c>
      <c r="I13" s="13">
        <f t="shared" si="5"/>
        <v>3859774.23</v>
      </c>
      <c r="J13" s="12">
        <f t="shared" si="6"/>
        <v>0</v>
      </c>
      <c r="K13" s="12">
        <f t="shared" si="7"/>
        <v>0</v>
      </c>
      <c r="L13" s="12">
        <f t="shared" si="8"/>
        <v>0</v>
      </c>
      <c r="M13" s="17">
        <f t="shared" si="9"/>
        <v>0</v>
      </c>
    </row>
    <row r="14" spans="1:13" x14ac:dyDescent="0.25">
      <c r="A14" s="9" t="s">
        <v>3</v>
      </c>
      <c r="B14" s="10" t="s">
        <v>16</v>
      </c>
      <c r="C14" s="10" t="str">
        <f t="shared" si="0"/>
        <v>4</v>
      </c>
      <c r="D14" s="10" t="str">
        <f t="shared" si="1"/>
        <v>4</v>
      </c>
      <c r="E14" s="10" t="str">
        <f t="shared" si="2"/>
        <v>90</v>
      </c>
      <c r="F14" s="10" t="str">
        <f t="shared" si="3"/>
        <v>52</v>
      </c>
      <c r="G14" s="11">
        <v>6633752.1200000001</v>
      </c>
      <c r="H14" s="12">
        <f t="shared" si="4"/>
        <v>0</v>
      </c>
      <c r="I14" s="13">
        <f t="shared" si="5"/>
        <v>6633752.1200000001</v>
      </c>
      <c r="J14" s="12">
        <f t="shared" si="6"/>
        <v>0</v>
      </c>
      <c r="K14" s="12">
        <f t="shared" si="7"/>
        <v>0</v>
      </c>
      <c r="L14" s="12">
        <f t="shared" si="8"/>
        <v>0</v>
      </c>
      <c r="M14" s="17">
        <f t="shared" si="9"/>
        <v>0</v>
      </c>
    </row>
    <row r="15" spans="1:13" x14ac:dyDescent="0.25">
      <c r="A15" s="9" t="s">
        <v>17</v>
      </c>
      <c r="B15" s="10" t="s">
        <v>4</v>
      </c>
      <c r="C15" s="10" t="str">
        <f t="shared" si="0"/>
        <v>3</v>
      </c>
      <c r="D15" s="10" t="str">
        <f t="shared" si="1"/>
        <v>1</v>
      </c>
      <c r="E15" s="10" t="str">
        <f t="shared" si="2"/>
        <v>90</v>
      </c>
      <c r="F15" s="10" t="str">
        <f t="shared" si="3"/>
        <v>96</v>
      </c>
      <c r="G15" s="11">
        <v>13439.64</v>
      </c>
      <c r="H15" s="12">
        <f t="shared" si="4"/>
        <v>0</v>
      </c>
      <c r="I15" s="13">
        <f t="shared" si="5"/>
        <v>0</v>
      </c>
      <c r="J15" s="12">
        <f t="shared" si="6"/>
        <v>0</v>
      </c>
      <c r="K15" s="12">
        <f t="shared" si="7"/>
        <v>0</v>
      </c>
      <c r="L15" s="12">
        <f t="shared" si="8"/>
        <v>0</v>
      </c>
      <c r="M15" s="17">
        <f t="shared" si="9"/>
        <v>13439.64</v>
      </c>
    </row>
    <row r="16" spans="1:13" x14ac:dyDescent="0.25">
      <c r="A16" s="9" t="s">
        <v>17</v>
      </c>
      <c r="B16" s="10" t="s">
        <v>5</v>
      </c>
      <c r="C16" s="10" t="str">
        <f t="shared" si="0"/>
        <v>3</v>
      </c>
      <c r="D16" s="10" t="str">
        <f t="shared" si="1"/>
        <v>3</v>
      </c>
      <c r="E16" s="10" t="str">
        <f t="shared" si="2"/>
        <v>90</v>
      </c>
      <c r="F16" s="10" t="str">
        <f t="shared" si="3"/>
        <v>30</v>
      </c>
      <c r="G16" s="11">
        <v>1144385.24</v>
      </c>
      <c r="H16" s="12">
        <f t="shared" si="4"/>
        <v>0</v>
      </c>
      <c r="I16" s="13">
        <f t="shared" si="5"/>
        <v>0</v>
      </c>
      <c r="J16" s="12">
        <f t="shared" si="6"/>
        <v>0</v>
      </c>
      <c r="K16" s="12">
        <f t="shared" si="7"/>
        <v>0</v>
      </c>
      <c r="L16" s="12">
        <f t="shared" si="8"/>
        <v>0</v>
      </c>
      <c r="M16" s="17">
        <f t="shared" si="9"/>
        <v>1144385.24</v>
      </c>
    </row>
    <row r="17" spans="1:13" x14ac:dyDescent="0.25">
      <c r="A17" s="9" t="s">
        <v>17</v>
      </c>
      <c r="B17" s="10" t="s">
        <v>18</v>
      </c>
      <c r="C17" s="10" t="str">
        <f t="shared" si="0"/>
        <v>3</v>
      </c>
      <c r="D17" s="10" t="str">
        <f t="shared" si="1"/>
        <v>3</v>
      </c>
      <c r="E17" s="10" t="str">
        <f t="shared" si="2"/>
        <v>90</v>
      </c>
      <c r="F17" s="10" t="str">
        <f t="shared" si="3"/>
        <v>33</v>
      </c>
      <c r="G17" s="11">
        <v>124148.98</v>
      </c>
      <c r="H17" s="12">
        <f t="shared" si="4"/>
        <v>0</v>
      </c>
      <c r="I17" s="13">
        <f t="shared" si="5"/>
        <v>0</v>
      </c>
      <c r="J17" s="12">
        <f t="shared" si="6"/>
        <v>0</v>
      </c>
      <c r="K17" s="12">
        <f t="shared" si="7"/>
        <v>0</v>
      </c>
      <c r="L17" s="12">
        <f t="shared" si="8"/>
        <v>0</v>
      </c>
      <c r="M17" s="17">
        <f t="shared" si="9"/>
        <v>124148.98</v>
      </c>
    </row>
    <row r="18" spans="1:13" x14ac:dyDescent="0.25">
      <c r="A18" s="9" t="s">
        <v>17</v>
      </c>
      <c r="B18" s="10" t="s">
        <v>8</v>
      </c>
      <c r="C18" s="10" t="str">
        <f t="shared" si="0"/>
        <v>3</v>
      </c>
      <c r="D18" s="10" t="str">
        <f t="shared" si="1"/>
        <v>3</v>
      </c>
      <c r="E18" s="10" t="str">
        <f t="shared" si="2"/>
        <v>90</v>
      </c>
      <c r="F18" s="10" t="str">
        <f t="shared" si="3"/>
        <v>36</v>
      </c>
      <c r="G18" s="11">
        <v>228382.02</v>
      </c>
      <c r="H18" s="12">
        <f t="shared" si="4"/>
        <v>0</v>
      </c>
      <c r="I18" s="13">
        <f t="shared" si="5"/>
        <v>0</v>
      </c>
      <c r="J18" s="12">
        <f t="shared" si="6"/>
        <v>0</v>
      </c>
      <c r="K18" s="12">
        <f t="shared" si="7"/>
        <v>0</v>
      </c>
      <c r="L18" s="12">
        <f t="shared" si="8"/>
        <v>0</v>
      </c>
      <c r="M18" s="17">
        <f t="shared" si="9"/>
        <v>228382.02</v>
      </c>
    </row>
    <row r="19" spans="1:13" x14ac:dyDescent="0.25">
      <c r="A19" s="9" t="s">
        <v>17</v>
      </c>
      <c r="B19" s="10" t="s">
        <v>9</v>
      </c>
      <c r="C19" s="10" t="str">
        <f t="shared" si="0"/>
        <v>3</v>
      </c>
      <c r="D19" s="10" t="str">
        <f t="shared" si="1"/>
        <v>3</v>
      </c>
      <c r="E19" s="10" t="str">
        <f t="shared" si="2"/>
        <v>90</v>
      </c>
      <c r="F19" s="10" t="str">
        <f t="shared" si="3"/>
        <v>37</v>
      </c>
      <c r="G19" s="11">
        <v>2536874.2200000002</v>
      </c>
      <c r="H19" s="12">
        <f t="shared" si="4"/>
        <v>0</v>
      </c>
      <c r="I19" s="13">
        <f t="shared" si="5"/>
        <v>0</v>
      </c>
      <c r="J19" s="12">
        <f t="shared" si="6"/>
        <v>0</v>
      </c>
      <c r="K19" s="12">
        <f t="shared" si="7"/>
        <v>0</v>
      </c>
      <c r="L19" s="12">
        <f t="shared" si="8"/>
        <v>0</v>
      </c>
      <c r="M19" s="17">
        <f t="shared" si="9"/>
        <v>2536874.2200000002</v>
      </c>
    </row>
    <row r="20" spans="1:13" x14ac:dyDescent="0.25">
      <c r="A20" s="9" t="s">
        <v>17</v>
      </c>
      <c r="B20" s="10" t="s">
        <v>10</v>
      </c>
      <c r="C20" s="10" t="str">
        <f t="shared" si="0"/>
        <v>3</v>
      </c>
      <c r="D20" s="10" t="str">
        <f t="shared" si="1"/>
        <v>3</v>
      </c>
      <c r="E20" s="10" t="str">
        <f t="shared" si="2"/>
        <v>90</v>
      </c>
      <c r="F20" s="10" t="str">
        <f t="shared" si="3"/>
        <v>39</v>
      </c>
      <c r="G20" s="11">
        <v>4739184.74</v>
      </c>
      <c r="H20" s="12">
        <f t="shared" si="4"/>
        <v>0</v>
      </c>
      <c r="I20" s="13">
        <f t="shared" si="5"/>
        <v>0</v>
      </c>
      <c r="J20" s="12">
        <f t="shared" si="6"/>
        <v>0</v>
      </c>
      <c r="K20" s="12">
        <f t="shared" si="7"/>
        <v>0</v>
      </c>
      <c r="L20" s="12">
        <f t="shared" si="8"/>
        <v>0</v>
      </c>
      <c r="M20" s="17">
        <f t="shared" si="9"/>
        <v>4739184.74</v>
      </c>
    </row>
    <row r="21" spans="1:13" x14ac:dyDescent="0.25">
      <c r="A21" s="9" t="s">
        <v>17</v>
      </c>
      <c r="B21" s="10" t="s">
        <v>19</v>
      </c>
      <c r="C21" s="10" t="str">
        <f t="shared" si="0"/>
        <v>3</v>
      </c>
      <c r="D21" s="10" t="str">
        <f t="shared" si="1"/>
        <v>3</v>
      </c>
      <c r="E21" s="10" t="str">
        <f t="shared" si="2"/>
        <v>90</v>
      </c>
      <c r="F21" s="10" t="str">
        <f t="shared" si="3"/>
        <v>47</v>
      </c>
      <c r="G21" s="11">
        <v>20591.64</v>
      </c>
      <c r="H21" s="12">
        <f t="shared" si="4"/>
        <v>0</v>
      </c>
      <c r="I21" s="13">
        <f t="shared" si="5"/>
        <v>0</v>
      </c>
      <c r="J21" s="12">
        <f t="shared" si="6"/>
        <v>0</v>
      </c>
      <c r="K21" s="12">
        <f t="shared" si="7"/>
        <v>0</v>
      </c>
      <c r="L21" s="12">
        <f t="shared" si="8"/>
        <v>0</v>
      </c>
      <c r="M21" s="17">
        <f t="shared" si="9"/>
        <v>20591.64</v>
      </c>
    </row>
    <row r="22" spans="1:13" x14ac:dyDescent="0.25">
      <c r="A22" s="9" t="s">
        <v>17</v>
      </c>
      <c r="B22" s="10" t="s">
        <v>12</v>
      </c>
      <c r="C22" s="10" t="str">
        <f t="shared" si="0"/>
        <v>3</v>
      </c>
      <c r="D22" s="10" t="str">
        <f t="shared" si="1"/>
        <v>3</v>
      </c>
      <c r="E22" s="10" t="str">
        <f t="shared" si="2"/>
        <v>90</v>
      </c>
      <c r="F22" s="10" t="str">
        <f t="shared" si="3"/>
        <v>93</v>
      </c>
      <c r="G22" s="11">
        <v>275822.90999999997</v>
      </c>
      <c r="H22" s="12">
        <f t="shared" si="4"/>
        <v>0</v>
      </c>
      <c r="I22" s="13">
        <f t="shared" si="5"/>
        <v>0</v>
      </c>
      <c r="J22" s="12">
        <f t="shared" si="6"/>
        <v>0</v>
      </c>
      <c r="K22" s="12">
        <f t="shared" si="7"/>
        <v>0</v>
      </c>
      <c r="L22" s="12">
        <f t="shared" si="8"/>
        <v>0</v>
      </c>
      <c r="M22" s="17">
        <f t="shared" si="9"/>
        <v>275822.90999999997</v>
      </c>
    </row>
    <row r="23" spans="1:13" x14ac:dyDescent="0.25">
      <c r="A23" s="9" t="s">
        <v>17</v>
      </c>
      <c r="B23" s="10" t="s">
        <v>20</v>
      </c>
      <c r="C23" s="10" t="str">
        <f t="shared" si="0"/>
        <v>3</v>
      </c>
      <c r="D23" s="10" t="str">
        <f t="shared" si="1"/>
        <v>3</v>
      </c>
      <c r="E23" s="10" t="str">
        <f t="shared" si="2"/>
        <v>90</v>
      </c>
      <c r="F23" s="10" t="str">
        <f t="shared" si="3"/>
        <v>96</v>
      </c>
      <c r="G23" s="11">
        <v>424.26</v>
      </c>
      <c r="H23" s="12">
        <f t="shared" si="4"/>
        <v>0</v>
      </c>
      <c r="I23" s="13">
        <f t="shared" si="5"/>
        <v>0</v>
      </c>
      <c r="J23" s="12">
        <f t="shared" si="6"/>
        <v>0</v>
      </c>
      <c r="K23" s="12">
        <f t="shared" si="7"/>
        <v>0</v>
      </c>
      <c r="L23" s="12">
        <f t="shared" si="8"/>
        <v>0</v>
      </c>
      <c r="M23" s="17">
        <f t="shared" si="9"/>
        <v>424.26</v>
      </c>
    </row>
    <row r="24" spans="1:13" x14ac:dyDescent="0.25">
      <c r="A24" s="9" t="s">
        <v>17</v>
      </c>
      <c r="B24" s="10" t="s">
        <v>21</v>
      </c>
      <c r="C24" s="10" t="str">
        <f t="shared" si="0"/>
        <v>3</v>
      </c>
      <c r="D24" s="10" t="str">
        <f t="shared" si="1"/>
        <v>3</v>
      </c>
      <c r="E24" s="10" t="str">
        <f t="shared" si="2"/>
        <v>91</v>
      </c>
      <c r="F24" s="10" t="str">
        <f t="shared" si="3"/>
        <v>39</v>
      </c>
      <c r="G24" s="11">
        <v>1020.8</v>
      </c>
      <c r="H24" s="12">
        <f t="shared" si="4"/>
        <v>0</v>
      </c>
      <c r="I24" s="13">
        <f t="shared" si="5"/>
        <v>0</v>
      </c>
      <c r="J24" s="12">
        <f t="shared" si="6"/>
        <v>0</v>
      </c>
      <c r="K24" s="12">
        <f t="shared" si="7"/>
        <v>0</v>
      </c>
      <c r="L24" s="12">
        <f t="shared" si="8"/>
        <v>0</v>
      </c>
      <c r="M24" s="17">
        <f t="shared" si="9"/>
        <v>1020.8</v>
      </c>
    </row>
    <row r="25" spans="1:13" x14ac:dyDescent="0.25">
      <c r="A25" s="9" t="s">
        <v>17</v>
      </c>
      <c r="B25" s="10" t="s">
        <v>14</v>
      </c>
      <c r="C25" s="10" t="str">
        <f t="shared" si="0"/>
        <v>4</v>
      </c>
      <c r="D25" s="10" t="str">
        <f t="shared" si="1"/>
        <v>4</v>
      </c>
      <c r="E25" s="10" t="str">
        <f t="shared" si="2"/>
        <v>90</v>
      </c>
      <c r="F25" s="10" t="str">
        <f t="shared" si="3"/>
        <v>39</v>
      </c>
      <c r="G25" s="11">
        <v>392354.4</v>
      </c>
      <c r="H25" s="12">
        <f t="shared" si="4"/>
        <v>0</v>
      </c>
      <c r="I25" s="13">
        <f t="shared" si="5"/>
        <v>392354.4</v>
      </c>
      <c r="J25" s="12">
        <f t="shared" si="6"/>
        <v>0</v>
      </c>
      <c r="K25" s="12">
        <f t="shared" si="7"/>
        <v>0</v>
      </c>
      <c r="L25" s="12">
        <f t="shared" si="8"/>
        <v>0</v>
      </c>
      <c r="M25" s="17">
        <f t="shared" si="9"/>
        <v>0</v>
      </c>
    </row>
    <row r="26" spans="1:13" x14ac:dyDescent="0.25">
      <c r="A26" s="9" t="s">
        <v>17</v>
      </c>
      <c r="B26" s="10" t="s">
        <v>15</v>
      </c>
      <c r="C26" s="10" t="str">
        <f t="shared" si="0"/>
        <v>4</v>
      </c>
      <c r="D26" s="10" t="str">
        <f t="shared" si="1"/>
        <v>4</v>
      </c>
      <c r="E26" s="10" t="str">
        <f t="shared" si="2"/>
        <v>90</v>
      </c>
      <c r="F26" s="10" t="str">
        <f t="shared" si="3"/>
        <v>51</v>
      </c>
      <c r="G26" s="11">
        <v>5208046.5999999996</v>
      </c>
      <c r="H26" s="12">
        <f t="shared" si="4"/>
        <v>0</v>
      </c>
      <c r="I26" s="13">
        <f t="shared" si="5"/>
        <v>5208046.5999999996</v>
      </c>
      <c r="J26" s="12">
        <f t="shared" si="6"/>
        <v>0</v>
      </c>
      <c r="K26" s="12">
        <f t="shared" si="7"/>
        <v>0</v>
      </c>
      <c r="L26" s="12">
        <f t="shared" si="8"/>
        <v>0</v>
      </c>
      <c r="M26" s="17">
        <f t="shared" si="9"/>
        <v>0</v>
      </c>
    </row>
    <row r="27" spans="1:13" x14ac:dyDescent="0.25">
      <c r="A27" s="9" t="s">
        <v>17</v>
      </c>
      <c r="B27" s="10" t="s">
        <v>16</v>
      </c>
      <c r="C27" s="10" t="str">
        <f t="shared" si="0"/>
        <v>4</v>
      </c>
      <c r="D27" s="10" t="str">
        <f t="shared" si="1"/>
        <v>4</v>
      </c>
      <c r="E27" s="10" t="str">
        <f t="shared" si="2"/>
        <v>90</v>
      </c>
      <c r="F27" s="10" t="str">
        <f t="shared" si="3"/>
        <v>52</v>
      </c>
      <c r="G27" s="11">
        <v>17704656.600000001</v>
      </c>
      <c r="H27" s="12">
        <f t="shared" si="4"/>
        <v>0</v>
      </c>
      <c r="I27" s="13">
        <f t="shared" si="5"/>
        <v>17704656.600000001</v>
      </c>
      <c r="J27" s="12">
        <f t="shared" si="6"/>
        <v>0</v>
      </c>
      <c r="K27" s="12">
        <f t="shared" si="7"/>
        <v>0</v>
      </c>
      <c r="L27" s="12">
        <f t="shared" si="8"/>
        <v>0</v>
      </c>
      <c r="M27" s="17">
        <f t="shared" si="9"/>
        <v>0</v>
      </c>
    </row>
    <row r="28" spans="1:13" x14ac:dyDescent="0.25">
      <c r="A28" s="9" t="s">
        <v>22</v>
      </c>
      <c r="B28" s="10" t="s">
        <v>23</v>
      </c>
      <c r="C28" s="10" t="str">
        <f t="shared" si="0"/>
        <v>3</v>
      </c>
      <c r="D28" s="10" t="str">
        <f t="shared" si="1"/>
        <v>1</v>
      </c>
      <c r="E28" s="10" t="str">
        <f t="shared" si="2"/>
        <v>90</v>
      </c>
      <c r="F28" s="10" t="str">
        <f t="shared" si="3"/>
        <v>11</v>
      </c>
      <c r="G28" s="11">
        <v>694075.43</v>
      </c>
      <c r="H28" s="12">
        <f t="shared" si="4"/>
        <v>0</v>
      </c>
      <c r="I28" s="13">
        <f t="shared" si="5"/>
        <v>0</v>
      </c>
      <c r="J28" s="12">
        <f t="shared" si="6"/>
        <v>0</v>
      </c>
      <c r="K28" s="12">
        <f t="shared" si="7"/>
        <v>0</v>
      </c>
      <c r="L28" s="12">
        <f t="shared" si="8"/>
        <v>0</v>
      </c>
      <c r="M28" s="17">
        <f t="shared" si="9"/>
        <v>694075.43</v>
      </c>
    </row>
    <row r="29" spans="1:13" x14ac:dyDescent="0.25">
      <c r="A29" s="9" t="s">
        <v>22</v>
      </c>
      <c r="B29" s="10" t="s">
        <v>24</v>
      </c>
      <c r="C29" s="10" t="str">
        <f t="shared" si="0"/>
        <v>3</v>
      </c>
      <c r="D29" s="10" t="str">
        <f t="shared" si="1"/>
        <v>1</v>
      </c>
      <c r="E29" s="10" t="str">
        <f t="shared" si="2"/>
        <v>90</v>
      </c>
      <c r="F29" s="10" t="str">
        <f t="shared" si="3"/>
        <v>13</v>
      </c>
      <c r="G29" s="11">
        <v>134146.43</v>
      </c>
      <c r="H29" s="12">
        <f t="shared" si="4"/>
        <v>0</v>
      </c>
      <c r="I29" s="13">
        <f t="shared" si="5"/>
        <v>0</v>
      </c>
      <c r="J29" s="12">
        <f t="shared" si="6"/>
        <v>0</v>
      </c>
      <c r="K29" s="12">
        <f t="shared" si="7"/>
        <v>0</v>
      </c>
      <c r="L29" s="12">
        <f t="shared" si="8"/>
        <v>0</v>
      </c>
      <c r="M29" s="17">
        <f t="shared" si="9"/>
        <v>134146.43</v>
      </c>
    </row>
    <row r="30" spans="1:13" x14ac:dyDescent="0.25">
      <c r="A30" s="9" t="s">
        <v>22</v>
      </c>
      <c r="B30" s="10" t="s">
        <v>25</v>
      </c>
      <c r="C30" s="10" t="str">
        <f t="shared" si="0"/>
        <v>3</v>
      </c>
      <c r="D30" s="10" t="str">
        <f t="shared" si="1"/>
        <v>1</v>
      </c>
      <c r="E30" s="10" t="str">
        <f t="shared" si="2"/>
        <v>90</v>
      </c>
      <c r="F30" s="10" t="str">
        <f t="shared" si="3"/>
        <v>92</v>
      </c>
      <c r="G30" s="11">
        <v>999518.8</v>
      </c>
      <c r="H30" s="12">
        <f t="shared" si="4"/>
        <v>0</v>
      </c>
      <c r="I30" s="13">
        <f t="shared" si="5"/>
        <v>0</v>
      </c>
      <c r="J30" s="12">
        <f t="shared" si="6"/>
        <v>0</v>
      </c>
      <c r="K30" s="12">
        <f t="shared" si="7"/>
        <v>0</v>
      </c>
      <c r="L30" s="12">
        <f t="shared" si="8"/>
        <v>0</v>
      </c>
      <c r="M30" s="17">
        <f t="shared" si="9"/>
        <v>999518.8</v>
      </c>
    </row>
    <row r="31" spans="1:13" x14ac:dyDescent="0.25">
      <c r="A31" s="9" t="s">
        <v>22</v>
      </c>
      <c r="B31" s="10" t="s">
        <v>26</v>
      </c>
      <c r="C31" s="10" t="str">
        <f t="shared" si="0"/>
        <v>3</v>
      </c>
      <c r="D31" s="10" t="str">
        <f t="shared" si="1"/>
        <v>1</v>
      </c>
      <c r="E31" s="10" t="str">
        <f t="shared" si="2"/>
        <v>91</v>
      </c>
      <c r="F31" s="10" t="str">
        <f t="shared" si="3"/>
        <v>13</v>
      </c>
      <c r="G31" s="11">
        <v>236376.98</v>
      </c>
      <c r="H31" s="12">
        <f t="shared" si="4"/>
        <v>0</v>
      </c>
      <c r="I31" s="13">
        <f t="shared" si="5"/>
        <v>0</v>
      </c>
      <c r="J31" s="12">
        <f t="shared" si="6"/>
        <v>0</v>
      </c>
      <c r="K31" s="12">
        <f t="shared" si="7"/>
        <v>0</v>
      </c>
      <c r="L31" s="12">
        <f t="shared" si="8"/>
        <v>0</v>
      </c>
      <c r="M31" s="17">
        <f t="shared" si="9"/>
        <v>236376.98</v>
      </c>
    </row>
    <row r="32" spans="1:13" x14ac:dyDescent="0.25">
      <c r="A32" s="9" t="s">
        <v>22</v>
      </c>
      <c r="B32" s="10" t="s">
        <v>5</v>
      </c>
      <c r="C32" s="10" t="str">
        <f t="shared" si="0"/>
        <v>3</v>
      </c>
      <c r="D32" s="10" t="str">
        <f t="shared" si="1"/>
        <v>3</v>
      </c>
      <c r="E32" s="10" t="str">
        <f t="shared" si="2"/>
        <v>90</v>
      </c>
      <c r="F32" s="10" t="str">
        <f t="shared" si="3"/>
        <v>30</v>
      </c>
      <c r="G32" s="11">
        <v>4432893.3</v>
      </c>
      <c r="H32" s="12">
        <f t="shared" si="4"/>
        <v>0</v>
      </c>
      <c r="I32" s="13">
        <f t="shared" si="5"/>
        <v>0</v>
      </c>
      <c r="J32" s="12">
        <f t="shared" si="6"/>
        <v>0</v>
      </c>
      <c r="K32" s="12">
        <f t="shared" si="7"/>
        <v>0</v>
      </c>
      <c r="L32" s="12">
        <f t="shared" si="8"/>
        <v>0</v>
      </c>
      <c r="M32" s="17">
        <f t="shared" si="9"/>
        <v>4432893.3</v>
      </c>
    </row>
    <row r="33" spans="1:13" x14ac:dyDescent="0.25">
      <c r="A33" s="9" t="s">
        <v>22</v>
      </c>
      <c r="B33" s="10" t="s">
        <v>6</v>
      </c>
      <c r="C33" s="10" t="str">
        <f t="shared" si="0"/>
        <v>3</v>
      </c>
      <c r="D33" s="10" t="str">
        <f t="shared" si="1"/>
        <v>3</v>
      </c>
      <c r="E33" s="10" t="str">
        <f t="shared" si="2"/>
        <v>90</v>
      </c>
      <c r="F33" s="10" t="str">
        <f t="shared" si="3"/>
        <v>32</v>
      </c>
      <c r="G33" s="11">
        <v>1852.5</v>
      </c>
      <c r="H33" s="12">
        <f t="shared" si="4"/>
        <v>0</v>
      </c>
      <c r="I33" s="13">
        <f t="shared" si="5"/>
        <v>0</v>
      </c>
      <c r="J33" s="12">
        <f t="shared" si="6"/>
        <v>0</v>
      </c>
      <c r="K33" s="12">
        <f t="shared" si="7"/>
        <v>0</v>
      </c>
      <c r="L33" s="12">
        <f t="shared" si="8"/>
        <v>0</v>
      </c>
      <c r="M33" s="17">
        <f t="shared" si="9"/>
        <v>1852.5</v>
      </c>
    </row>
    <row r="34" spans="1:13" x14ac:dyDescent="0.25">
      <c r="A34" s="9" t="s">
        <v>22</v>
      </c>
      <c r="B34" s="10" t="s">
        <v>18</v>
      </c>
      <c r="C34" s="10" t="str">
        <f t="shared" si="0"/>
        <v>3</v>
      </c>
      <c r="D34" s="10" t="str">
        <f t="shared" si="1"/>
        <v>3</v>
      </c>
      <c r="E34" s="10" t="str">
        <f t="shared" si="2"/>
        <v>90</v>
      </c>
      <c r="F34" s="10" t="str">
        <f t="shared" si="3"/>
        <v>33</v>
      </c>
      <c r="G34" s="11">
        <v>39285.089999999997</v>
      </c>
      <c r="H34" s="12">
        <f t="shared" si="4"/>
        <v>0</v>
      </c>
      <c r="I34" s="13">
        <f t="shared" si="5"/>
        <v>0</v>
      </c>
      <c r="J34" s="12">
        <f t="shared" si="6"/>
        <v>0</v>
      </c>
      <c r="K34" s="12">
        <f t="shared" si="7"/>
        <v>0</v>
      </c>
      <c r="L34" s="12">
        <f t="shared" si="8"/>
        <v>0</v>
      </c>
      <c r="M34" s="17">
        <f t="shared" si="9"/>
        <v>39285.089999999997</v>
      </c>
    </row>
    <row r="35" spans="1:13" x14ac:dyDescent="0.25">
      <c r="A35" s="9" t="s">
        <v>22</v>
      </c>
      <c r="B35" s="10" t="s">
        <v>8</v>
      </c>
      <c r="C35" s="10" t="str">
        <f t="shared" si="0"/>
        <v>3</v>
      </c>
      <c r="D35" s="10" t="str">
        <f t="shared" si="1"/>
        <v>3</v>
      </c>
      <c r="E35" s="10" t="str">
        <f t="shared" si="2"/>
        <v>90</v>
      </c>
      <c r="F35" s="10" t="str">
        <f t="shared" si="3"/>
        <v>36</v>
      </c>
      <c r="G35" s="11">
        <v>71222.149999999994</v>
      </c>
      <c r="H35" s="12">
        <f t="shared" si="4"/>
        <v>0</v>
      </c>
      <c r="I35" s="13">
        <f t="shared" si="5"/>
        <v>0</v>
      </c>
      <c r="J35" s="12">
        <f t="shared" si="6"/>
        <v>0</v>
      </c>
      <c r="K35" s="12">
        <f t="shared" si="7"/>
        <v>0</v>
      </c>
      <c r="L35" s="12">
        <f t="shared" si="8"/>
        <v>0</v>
      </c>
      <c r="M35" s="17">
        <f t="shared" si="9"/>
        <v>71222.149999999994</v>
      </c>
    </row>
    <row r="36" spans="1:13" x14ac:dyDescent="0.25">
      <c r="A36" s="9" t="s">
        <v>22</v>
      </c>
      <c r="B36" s="10" t="s">
        <v>9</v>
      </c>
      <c r="C36" s="10" t="str">
        <f t="shared" si="0"/>
        <v>3</v>
      </c>
      <c r="D36" s="10" t="str">
        <f t="shared" si="1"/>
        <v>3</v>
      </c>
      <c r="E36" s="10" t="str">
        <f t="shared" si="2"/>
        <v>90</v>
      </c>
      <c r="F36" s="10" t="str">
        <f t="shared" si="3"/>
        <v>37</v>
      </c>
      <c r="G36" s="11">
        <v>292974.26</v>
      </c>
      <c r="H36" s="12">
        <f t="shared" si="4"/>
        <v>0</v>
      </c>
      <c r="I36" s="13">
        <f t="shared" si="5"/>
        <v>0</v>
      </c>
      <c r="J36" s="12">
        <f t="shared" si="6"/>
        <v>0</v>
      </c>
      <c r="K36" s="12">
        <f t="shared" si="7"/>
        <v>0</v>
      </c>
      <c r="L36" s="12">
        <f t="shared" si="8"/>
        <v>0</v>
      </c>
      <c r="M36" s="17">
        <f t="shared" si="9"/>
        <v>292974.26</v>
      </c>
    </row>
    <row r="37" spans="1:13" x14ac:dyDescent="0.25">
      <c r="A37" s="9" t="s">
        <v>22</v>
      </c>
      <c r="B37" s="10" t="s">
        <v>10</v>
      </c>
      <c r="C37" s="10" t="str">
        <f t="shared" si="0"/>
        <v>3</v>
      </c>
      <c r="D37" s="10" t="str">
        <f t="shared" si="1"/>
        <v>3</v>
      </c>
      <c r="E37" s="10" t="str">
        <f t="shared" si="2"/>
        <v>90</v>
      </c>
      <c r="F37" s="10" t="str">
        <f t="shared" si="3"/>
        <v>39</v>
      </c>
      <c r="G37" s="11">
        <v>2510471.1800000002</v>
      </c>
      <c r="H37" s="12">
        <f t="shared" si="4"/>
        <v>0</v>
      </c>
      <c r="I37" s="13">
        <f t="shared" si="5"/>
        <v>0</v>
      </c>
      <c r="J37" s="12">
        <f t="shared" si="6"/>
        <v>0</v>
      </c>
      <c r="K37" s="12">
        <f t="shared" si="7"/>
        <v>0</v>
      </c>
      <c r="L37" s="12">
        <f t="shared" si="8"/>
        <v>0</v>
      </c>
      <c r="M37" s="17">
        <f t="shared" si="9"/>
        <v>2510471.1800000002</v>
      </c>
    </row>
    <row r="38" spans="1:13" x14ac:dyDescent="0.25">
      <c r="A38" s="9" t="s">
        <v>22</v>
      </c>
      <c r="B38" s="10" t="s">
        <v>19</v>
      </c>
      <c r="C38" s="10" t="str">
        <f t="shared" si="0"/>
        <v>3</v>
      </c>
      <c r="D38" s="10" t="str">
        <f t="shared" si="1"/>
        <v>3</v>
      </c>
      <c r="E38" s="10" t="str">
        <f t="shared" si="2"/>
        <v>90</v>
      </c>
      <c r="F38" s="10" t="str">
        <f t="shared" si="3"/>
        <v>47</v>
      </c>
      <c r="G38" s="11">
        <v>720</v>
      </c>
      <c r="H38" s="12">
        <f t="shared" si="4"/>
        <v>0</v>
      </c>
      <c r="I38" s="13">
        <f t="shared" si="5"/>
        <v>0</v>
      </c>
      <c r="J38" s="12">
        <f t="shared" si="6"/>
        <v>0</v>
      </c>
      <c r="K38" s="12">
        <f t="shared" si="7"/>
        <v>0</v>
      </c>
      <c r="L38" s="12">
        <f t="shared" si="8"/>
        <v>0</v>
      </c>
      <c r="M38" s="17">
        <f t="shared" si="9"/>
        <v>720</v>
      </c>
    </row>
    <row r="39" spans="1:13" x14ac:dyDescent="0.25">
      <c r="A39" s="9" t="s">
        <v>22</v>
      </c>
      <c r="B39" s="10" t="s">
        <v>11</v>
      </c>
      <c r="C39" s="10" t="str">
        <f t="shared" si="0"/>
        <v>3</v>
      </c>
      <c r="D39" s="10" t="str">
        <f t="shared" si="1"/>
        <v>3</v>
      </c>
      <c r="E39" s="10" t="str">
        <f t="shared" si="2"/>
        <v>90</v>
      </c>
      <c r="F39" s="10" t="str">
        <f t="shared" si="3"/>
        <v>92</v>
      </c>
      <c r="G39" s="11">
        <v>139.26</v>
      </c>
      <c r="H39" s="12">
        <f t="shared" si="4"/>
        <v>0</v>
      </c>
      <c r="I39" s="13">
        <f t="shared" si="5"/>
        <v>0</v>
      </c>
      <c r="J39" s="12">
        <f t="shared" si="6"/>
        <v>0</v>
      </c>
      <c r="K39" s="12">
        <f t="shared" si="7"/>
        <v>0</v>
      </c>
      <c r="L39" s="12">
        <f t="shared" si="8"/>
        <v>0</v>
      </c>
      <c r="M39" s="17">
        <f t="shared" si="9"/>
        <v>139.26</v>
      </c>
    </row>
    <row r="40" spans="1:13" x14ac:dyDescent="0.25">
      <c r="A40" s="9" t="s">
        <v>22</v>
      </c>
      <c r="B40" s="10" t="s">
        <v>12</v>
      </c>
      <c r="C40" s="10" t="str">
        <f t="shared" si="0"/>
        <v>3</v>
      </c>
      <c r="D40" s="10" t="str">
        <f t="shared" si="1"/>
        <v>3</v>
      </c>
      <c r="E40" s="10" t="str">
        <f t="shared" si="2"/>
        <v>90</v>
      </c>
      <c r="F40" s="10" t="str">
        <f t="shared" si="3"/>
        <v>93</v>
      </c>
      <c r="G40" s="11">
        <v>5585</v>
      </c>
      <c r="H40" s="12">
        <f t="shared" si="4"/>
        <v>0</v>
      </c>
      <c r="I40" s="13">
        <f t="shared" si="5"/>
        <v>0</v>
      </c>
      <c r="J40" s="12">
        <f t="shared" si="6"/>
        <v>0</v>
      </c>
      <c r="K40" s="12">
        <f t="shared" si="7"/>
        <v>0</v>
      </c>
      <c r="L40" s="12">
        <f t="shared" si="8"/>
        <v>0</v>
      </c>
      <c r="M40" s="17">
        <f t="shared" si="9"/>
        <v>5585</v>
      </c>
    </row>
    <row r="41" spans="1:13" x14ac:dyDescent="0.25">
      <c r="A41" s="9" t="s">
        <v>22</v>
      </c>
      <c r="B41" s="10" t="s">
        <v>21</v>
      </c>
      <c r="C41" s="10" t="str">
        <f t="shared" si="0"/>
        <v>3</v>
      </c>
      <c r="D41" s="10" t="str">
        <f t="shared" si="1"/>
        <v>3</v>
      </c>
      <c r="E41" s="10" t="str">
        <f t="shared" si="2"/>
        <v>91</v>
      </c>
      <c r="F41" s="10" t="str">
        <f t="shared" si="3"/>
        <v>39</v>
      </c>
      <c r="G41" s="11">
        <v>8850.0400000000009</v>
      </c>
      <c r="H41" s="12">
        <f t="shared" si="4"/>
        <v>0</v>
      </c>
      <c r="I41" s="13">
        <f t="shared" si="5"/>
        <v>0</v>
      </c>
      <c r="J41" s="12">
        <f t="shared" si="6"/>
        <v>0</v>
      </c>
      <c r="K41" s="12">
        <f t="shared" si="7"/>
        <v>0</v>
      </c>
      <c r="L41" s="12">
        <f t="shared" si="8"/>
        <v>0</v>
      </c>
      <c r="M41" s="17">
        <f t="shared" si="9"/>
        <v>8850.0400000000009</v>
      </c>
    </row>
    <row r="42" spans="1:13" x14ac:dyDescent="0.25">
      <c r="A42" s="9" t="s">
        <v>22</v>
      </c>
      <c r="B42" s="10" t="s">
        <v>14</v>
      </c>
      <c r="C42" s="10" t="str">
        <f t="shared" si="0"/>
        <v>4</v>
      </c>
      <c r="D42" s="10" t="str">
        <f t="shared" si="1"/>
        <v>4</v>
      </c>
      <c r="E42" s="10" t="str">
        <f t="shared" si="2"/>
        <v>90</v>
      </c>
      <c r="F42" s="10" t="str">
        <f t="shared" si="3"/>
        <v>39</v>
      </c>
      <c r="G42" s="11">
        <v>262739.8</v>
      </c>
      <c r="H42" s="12">
        <f t="shared" si="4"/>
        <v>0</v>
      </c>
      <c r="I42" s="13">
        <f t="shared" si="5"/>
        <v>262739.8</v>
      </c>
      <c r="J42" s="12">
        <f t="shared" si="6"/>
        <v>0</v>
      </c>
      <c r="K42" s="12">
        <f t="shared" si="7"/>
        <v>0</v>
      </c>
      <c r="L42" s="12">
        <f t="shared" si="8"/>
        <v>0</v>
      </c>
      <c r="M42" s="17">
        <f t="shared" si="9"/>
        <v>0</v>
      </c>
    </row>
    <row r="43" spans="1:13" x14ac:dyDescent="0.25">
      <c r="A43" s="9" t="s">
        <v>22</v>
      </c>
      <c r="B43" s="10" t="s">
        <v>15</v>
      </c>
      <c r="C43" s="10" t="str">
        <f t="shared" si="0"/>
        <v>4</v>
      </c>
      <c r="D43" s="10" t="str">
        <f t="shared" si="1"/>
        <v>4</v>
      </c>
      <c r="E43" s="10" t="str">
        <f t="shared" si="2"/>
        <v>90</v>
      </c>
      <c r="F43" s="10" t="str">
        <f t="shared" si="3"/>
        <v>51</v>
      </c>
      <c r="G43" s="11">
        <v>12628914.109999999</v>
      </c>
      <c r="H43" s="12">
        <f t="shared" si="4"/>
        <v>0</v>
      </c>
      <c r="I43" s="13">
        <f t="shared" si="5"/>
        <v>12628914.109999999</v>
      </c>
      <c r="J43" s="12">
        <f t="shared" si="6"/>
        <v>0</v>
      </c>
      <c r="K43" s="12">
        <f t="shared" si="7"/>
        <v>0</v>
      </c>
      <c r="L43" s="12">
        <f t="shared" si="8"/>
        <v>0</v>
      </c>
      <c r="M43" s="17">
        <f t="shared" si="9"/>
        <v>0</v>
      </c>
    </row>
    <row r="44" spans="1:13" x14ac:dyDescent="0.25">
      <c r="A44" s="9" t="s">
        <v>22</v>
      </c>
      <c r="B44" s="10" t="s">
        <v>16</v>
      </c>
      <c r="C44" s="10" t="str">
        <f t="shared" si="0"/>
        <v>4</v>
      </c>
      <c r="D44" s="10" t="str">
        <f t="shared" si="1"/>
        <v>4</v>
      </c>
      <c r="E44" s="10" t="str">
        <f t="shared" si="2"/>
        <v>90</v>
      </c>
      <c r="F44" s="10" t="str">
        <f t="shared" si="3"/>
        <v>52</v>
      </c>
      <c r="G44" s="11">
        <v>2217248.7999999998</v>
      </c>
      <c r="H44" s="12">
        <f t="shared" si="4"/>
        <v>0</v>
      </c>
      <c r="I44" s="13">
        <f t="shared" si="5"/>
        <v>2217248.7999999998</v>
      </c>
      <c r="J44" s="12">
        <f t="shared" si="6"/>
        <v>0</v>
      </c>
      <c r="K44" s="12">
        <f t="shared" si="7"/>
        <v>0</v>
      </c>
      <c r="L44" s="12">
        <f t="shared" si="8"/>
        <v>0</v>
      </c>
      <c r="M44" s="17">
        <f t="shared" si="9"/>
        <v>0</v>
      </c>
    </row>
    <row r="45" spans="1:13" x14ac:dyDescent="0.25">
      <c r="A45" s="9" t="s">
        <v>27</v>
      </c>
      <c r="B45" s="10" t="s">
        <v>23</v>
      </c>
      <c r="C45" s="10" t="str">
        <f t="shared" si="0"/>
        <v>3</v>
      </c>
      <c r="D45" s="10" t="str">
        <f t="shared" si="1"/>
        <v>1</v>
      </c>
      <c r="E45" s="10" t="str">
        <f t="shared" si="2"/>
        <v>90</v>
      </c>
      <c r="F45" s="10" t="str">
        <f t="shared" si="3"/>
        <v>11</v>
      </c>
      <c r="G45" s="11">
        <v>2520653.65</v>
      </c>
      <c r="H45" s="12">
        <f t="shared" si="4"/>
        <v>0</v>
      </c>
      <c r="I45" s="13">
        <f t="shared" si="5"/>
        <v>0</v>
      </c>
      <c r="J45" s="12">
        <f t="shared" si="6"/>
        <v>0</v>
      </c>
      <c r="K45" s="12">
        <f t="shared" si="7"/>
        <v>0</v>
      </c>
      <c r="L45" s="12">
        <f t="shared" si="8"/>
        <v>0</v>
      </c>
      <c r="M45" s="17">
        <f t="shared" si="9"/>
        <v>2520653.65</v>
      </c>
    </row>
    <row r="46" spans="1:13" x14ac:dyDescent="0.25">
      <c r="A46" s="9" t="s">
        <v>27</v>
      </c>
      <c r="B46" s="10" t="s">
        <v>28</v>
      </c>
      <c r="C46" s="10" t="str">
        <f t="shared" si="0"/>
        <v>3</v>
      </c>
      <c r="D46" s="10" t="str">
        <f t="shared" si="1"/>
        <v>1</v>
      </c>
      <c r="E46" s="10" t="str">
        <f t="shared" si="2"/>
        <v>90</v>
      </c>
      <c r="F46" s="10" t="str">
        <f t="shared" si="3"/>
        <v>12</v>
      </c>
      <c r="G46" s="11">
        <v>870.94</v>
      </c>
      <c r="H46" s="12">
        <f t="shared" si="4"/>
        <v>0</v>
      </c>
      <c r="I46" s="13">
        <f t="shared" si="5"/>
        <v>0</v>
      </c>
      <c r="J46" s="12">
        <f t="shared" si="6"/>
        <v>0</v>
      </c>
      <c r="K46" s="12">
        <f t="shared" si="7"/>
        <v>0</v>
      </c>
      <c r="L46" s="12">
        <f t="shared" si="8"/>
        <v>0</v>
      </c>
      <c r="M46" s="17">
        <f t="shared" si="9"/>
        <v>870.94</v>
      </c>
    </row>
    <row r="47" spans="1:13" x14ac:dyDescent="0.25">
      <c r="A47" s="9" t="s">
        <v>27</v>
      </c>
      <c r="B47" s="10" t="s">
        <v>24</v>
      </c>
      <c r="C47" s="10" t="str">
        <f t="shared" si="0"/>
        <v>3</v>
      </c>
      <c r="D47" s="10" t="str">
        <f t="shared" si="1"/>
        <v>1</v>
      </c>
      <c r="E47" s="10" t="str">
        <f t="shared" si="2"/>
        <v>90</v>
      </c>
      <c r="F47" s="10" t="str">
        <f t="shared" si="3"/>
        <v>13</v>
      </c>
      <c r="G47" s="11">
        <v>1312860.07</v>
      </c>
      <c r="H47" s="12">
        <f t="shared" si="4"/>
        <v>0</v>
      </c>
      <c r="I47" s="13">
        <f t="shared" si="5"/>
        <v>0</v>
      </c>
      <c r="J47" s="12">
        <f t="shared" si="6"/>
        <v>0</v>
      </c>
      <c r="K47" s="12">
        <f t="shared" si="7"/>
        <v>0</v>
      </c>
      <c r="L47" s="12">
        <f t="shared" si="8"/>
        <v>0</v>
      </c>
      <c r="M47" s="17">
        <f t="shared" si="9"/>
        <v>1312860.07</v>
      </c>
    </row>
    <row r="48" spans="1:13" x14ac:dyDescent="0.25">
      <c r="A48" s="9" t="s">
        <v>27</v>
      </c>
      <c r="B48" s="10" t="s">
        <v>25</v>
      </c>
      <c r="C48" s="10" t="str">
        <f t="shared" si="0"/>
        <v>3</v>
      </c>
      <c r="D48" s="10" t="str">
        <f t="shared" si="1"/>
        <v>1</v>
      </c>
      <c r="E48" s="10" t="str">
        <f t="shared" si="2"/>
        <v>90</v>
      </c>
      <c r="F48" s="10" t="str">
        <f t="shared" si="3"/>
        <v>92</v>
      </c>
      <c r="G48" s="11">
        <v>10560.37</v>
      </c>
      <c r="H48" s="12">
        <f t="shared" si="4"/>
        <v>0</v>
      </c>
      <c r="I48" s="13">
        <f t="shared" si="5"/>
        <v>0</v>
      </c>
      <c r="J48" s="12">
        <f t="shared" si="6"/>
        <v>0</v>
      </c>
      <c r="K48" s="12">
        <f t="shared" si="7"/>
        <v>0</v>
      </c>
      <c r="L48" s="12">
        <f t="shared" si="8"/>
        <v>0</v>
      </c>
      <c r="M48" s="17">
        <f t="shared" si="9"/>
        <v>10560.37</v>
      </c>
    </row>
    <row r="49" spans="1:13" x14ac:dyDescent="0.25">
      <c r="A49" s="9" t="s">
        <v>27</v>
      </c>
      <c r="B49" s="10" t="s">
        <v>26</v>
      </c>
      <c r="C49" s="10" t="str">
        <f t="shared" si="0"/>
        <v>3</v>
      </c>
      <c r="D49" s="10" t="str">
        <f t="shared" si="1"/>
        <v>1</v>
      </c>
      <c r="E49" s="10" t="str">
        <f t="shared" si="2"/>
        <v>91</v>
      </c>
      <c r="F49" s="10" t="str">
        <f t="shared" si="3"/>
        <v>13</v>
      </c>
      <c r="G49" s="11">
        <v>2380724.7799999998</v>
      </c>
      <c r="H49" s="12">
        <f t="shared" si="4"/>
        <v>0</v>
      </c>
      <c r="I49" s="13">
        <f t="shared" si="5"/>
        <v>0</v>
      </c>
      <c r="J49" s="12">
        <f t="shared" si="6"/>
        <v>0</v>
      </c>
      <c r="K49" s="12">
        <f t="shared" si="7"/>
        <v>0</v>
      </c>
      <c r="L49" s="12">
        <f t="shared" si="8"/>
        <v>0</v>
      </c>
      <c r="M49" s="17">
        <f t="shared" si="9"/>
        <v>2380724.7799999998</v>
      </c>
    </row>
    <row r="50" spans="1:13" x14ac:dyDescent="0.25">
      <c r="A50" s="9" t="s">
        <v>27</v>
      </c>
      <c r="B50" s="10" t="s">
        <v>29</v>
      </c>
      <c r="C50" s="10" t="str">
        <f t="shared" si="0"/>
        <v>3</v>
      </c>
      <c r="D50" s="10" t="str">
        <f t="shared" si="1"/>
        <v>3</v>
      </c>
      <c r="E50" s="10" t="str">
        <f t="shared" si="2"/>
        <v>20</v>
      </c>
      <c r="F50" s="10" t="str">
        <f t="shared" si="3"/>
        <v>47</v>
      </c>
      <c r="G50" s="11">
        <v>178610.17</v>
      </c>
      <c r="H50" s="12">
        <f t="shared" si="4"/>
        <v>0</v>
      </c>
      <c r="I50" s="13">
        <f t="shared" si="5"/>
        <v>0</v>
      </c>
      <c r="J50" s="12">
        <f t="shared" si="6"/>
        <v>0</v>
      </c>
      <c r="K50" s="12">
        <f t="shared" si="7"/>
        <v>178610.17</v>
      </c>
      <c r="L50" s="12">
        <f t="shared" si="8"/>
        <v>0</v>
      </c>
      <c r="M50" s="17">
        <f t="shared" si="9"/>
        <v>0</v>
      </c>
    </row>
    <row r="51" spans="1:13" x14ac:dyDescent="0.25">
      <c r="A51" s="9" t="s">
        <v>27</v>
      </c>
      <c r="B51" s="10" t="s">
        <v>30</v>
      </c>
      <c r="C51" s="10" t="str">
        <f t="shared" si="0"/>
        <v>3</v>
      </c>
      <c r="D51" s="10" t="str">
        <f t="shared" si="1"/>
        <v>3</v>
      </c>
      <c r="E51" s="10" t="str">
        <f t="shared" si="2"/>
        <v>40</v>
      </c>
      <c r="F51" s="10" t="str">
        <f t="shared" si="3"/>
        <v>41</v>
      </c>
      <c r="G51" s="11">
        <v>438000</v>
      </c>
      <c r="H51" s="12">
        <f t="shared" si="4"/>
        <v>0</v>
      </c>
      <c r="I51" s="13">
        <f t="shared" si="5"/>
        <v>0</v>
      </c>
      <c r="J51" s="12">
        <f t="shared" si="6"/>
        <v>0</v>
      </c>
      <c r="K51" s="12">
        <f t="shared" si="7"/>
        <v>0</v>
      </c>
      <c r="L51" s="12">
        <f t="shared" si="8"/>
        <v>0</v>
      </c>
      <c r="M51" s="17">
        <f t="shared" si="9"/>
        <v>438000</v>
      </c>
    </row>
    <row r="52" spans="1:13" x14ac:dyDescent="0.25">
      <c r="A52" s="9" t="s">
        <v>27</v>
      </c>
      <c r="B52" s="10" t="s">
        <v>5</v>
      </c>
      <c r="C52" s="10" t="str">
        <f t="shared" si="0"/>
        <v>3</v>
      </c>
      <c r="D52" s="10" t="str">
        <f t="shared" si="1"/>
        <v>3</v>
      </c>
      <c r="E52" s="10" t="str">
        <f t="shared" si="2"/>
        <v>90</v>
      </c>
      <c r="F52" s="10" t="str">
        <f t="shared" si="3"/>
        <v>30</v>
      </c>
      <c r="G52" s="11">
        <v>1572249.34</v>
      </c>
      <c r="H52" s="12">
        <f t="shared" si="4"/>
        <v>0</v>
      </c>
      <c r="I52" s="13">
        <f t="shared" si="5"/>
        <v>0</v>
      </c>
      <c r="J52" s="12">
        <f t="shared" si="6"/>
        <v>0</v>
      </c>
      <c r="K52" s="12">
        <f t="shared" si="7"/>
        <v>0</v>
      </c>
      <c r="L52" s="12">
        <f t="shared" si="8"/>
        <v>0</v>
      </c>
      <c r="M52" s="17">
        <f t="shared" si="9"/>
        <v>1572249.34</v>
      </c>
    </row>
    <row r="53" spans="1:13" x14ac:dyDescent="0.25">
      <c r="A53" s="9" t="s">
        <v>27</v>
      </c>
      <c r="B53" s="10" t="s">
        <v>31</v>
      </c>
      <c r="C53" s="10" t="str">
        <f t="shared" si="0"/>
        <v>3</v>
      </c>
      <c r="D53" s="10" t="str">
        <f t="shared" si="1"/>
        <v>3</v>
      </c>
      <c r="E53" s="10" t="str">
        <f t="shared" si="2"/>
        <v>90</v>
      </c>
      <c r="F53" s="10" t="str">
        <f t="shared" si="3"/>
        <v>31</v>
      </c>
      <c r="G53" s="11">
        <v>3190</v>
      </c>
      <c r="H53" s="12">
        <f t="shared" si="4"/>
        <v>0</v>
      </c>
      <c r="I53" s="13">
        <f t="shared" si="5"/>
        <v>0</v>
      </c>
      <c r="J53" s="12">
        <f t="shared" si="6"/>
        <v>0</v>
      </c>
      <c r="K53" s="12">
        <f t="shared" si="7"/>
        <v>0</v>
      </c>
      <c r="L53" s="12">
        <f t="shared" si="8"/>
        <v>0</v>
      </c>
      <c r="M53" s="17">
        <f t="shared" si="9"/>
        <v>3190</v>
      </c>
    </row>
    <row r="54" spans="1:13" x14ac:dyDescent="0.25">
      <c r="A54" s="9" t="s">
        <v>27</v>
      </c>
      <c r="B54" s="10" t="s">
        <v>18</v>
      </c>
      <c r="C54" s="10" t="str">
        <f t="shared" si="0"/>
        <v>3</v>
      </c>
      <c r="D54" s="10" t="str">
        <f t="shared" si="1"/>
        <v>3</v>
      </c>
      <c r="E54" s="10" t="str">
        <f t="shared" si="2"/>
        <v>90</v>
      </c>
      <c r="F54" s="10" t="str">
        <f t="shared" si="3"/>
        <v>33</v>
      </c>
      <c r="G54" s="11">
        <v>68404.95</v>
      </c>
      <c r="H54" s="12">
        <f t="shared" si="4"/>
        <v>0</v>
      </c>
      <c r="I54" s="13">
        <f t="shared" si="5"/>
        <v>0</v>
      </c>
      <c r="J54" s="12">
        <f t="shared" si="6"/>
        <v>0</v>
      </c>
      <c r="K54" s="12">
        <f t="shared" si="7"/>
        <v>0</v>
      </c>
      <c r="L54" s="12">
        <f t="shared" si="8"/>
        <v>0</v>
      </c>
      <c r="M54" s="17">
        <f t="shared" si="9"/>
        <v>68404.95</v>
      </c>
    </row>
    <row r="55" spans="1:13" x14ac:dyDescent="0.25">
      <c r="A55" s="9" t="s">
        <v>27</v>
      </c>
      <c r="B55" s="10" t="s">
        <v>7</v>
      </c>
      <c r="C55" s="10" t="str">
        <f t="shared" si="0"/>
        <v>3</v>
      </c>
      <c r="D55" s="10" t="str">
        <f t="shared" si="1"/>
        <v>3</v>
      </c>
      <c r="E55" s="10" t="str">
        <f t="shared" si="2"/>
        <v>90</v>
      </c>
      <c r="F55" s="10" t="str">
        <f t="shared" si="3"/>
        <v>35</v>
      </c>
      <c r="G55" s="11">
        <v>1488</v>
      </c>
      <c r="H55" s="12">
        <f t="shared" si="4"/>
        <v>0</v>
      </c>
      <c r="I55" s="13">
        <f t="shared" si="5"/>
        <v>0</v>
      </c>
      <c r="J55" s="12">
        <f t="shared" si="6"/>
        <v>0</v>
      </c>
      <c r="K55" s="12">
        <f t="shared" si="7"/>
        <v>0</v>
      </c>
      <c r="L55" s="12">
        <f t="shared" si="8"/>
        <v>0</v>
      </c>
      <c r="M55" s="17">
        <f t="shared" si="9"/>
        <v>1488</v>
      </c>
    </row>
    <row r="56" spans="1:13" x14ac:dyDescent="0.25">
      <c r="A56" s="9" t="s">
        <v>27</v>
      </c>
      <c r="B56" s="10" t="s">
        <v>8</v>
      </c>
      <c r="C56" s="10" t="str">
        <f t="shared" si="0"/>
        <v>3</v>
      </c>
      <c r="D56" s="10" t="str">
        <f t="shared" si="1"/>
        <v>3</v>
      </c>
      <c r="E56" s="10" t="str">
        <f t="shared" si="2"/>
        <v>90</v>
      </c>
      <c r="F56" s="10" t="str">
        <f t="shared" si="3"/>
        <v>36</v>
      </c>
      <c r="G56" s="11">
        <v>177136.54</v>
      </c>
      <c r="H56" s="12">
        <f t="shared" si="4"/>
        <v>0</v>
      </c>
      <c r="I56" s="13">
        <f t="shared" si="5"/>
        <v>0</v>
      </c>
      <c r="J56" s="12">
        <f t="shared" si="6"/>
        <v>0</v>
      </c>
      <c r="K56" s="12">
        <f t="shared" si="7"/>
        <v>0</v>
      </c>
      <c r="L56" s="12">
        <f t="shared" si="8"/>
        <v>0</v>
      </c>
      <c r="M56" s="17">
        <f t="shared" si="9"/>
        <v>177136.54</v>
      </c>
    </row>
    <row r="57" spans="1:13" x14ac:dyDescent="0.25">
      <c r="A57" s="9" t="s">
        <v>27</v>
      </c>
      <c r="B57" s="10" t="s">
        <v>9</v>
      </c>
      <c r="C57" s="10" t="str">
        <f t="shared" si="0"/>
        <v>3</v>
      </c>
      <c r="D57" s="10" t="str">
        <f t="shared" si="1"/>
        <v>3</v>
      </c>
      <c r="E57" s="10" t="str">
        <f t="shared" si="2"/>
        <v>90</v>
      </c>
      <c r="F57" s="10" t="str">
        <f t="shared" si="3"/>
        <v>37</v>
      </c>
      <c r="G57" s="11">
        <v>166950.01999999999</v>
      </c>
      <c r="H57" s="12">
        <f t="shared" si="4"/>
        <v>0</v>
      </c>
      <c r="I57" s="13">
        <f t="shared" si="5"/>
        <v>0</v>
      </c>
      <c r="J57" s="12">
        <f t="shared" si="6"/>
        <v>0</v>
      </c>
      <c r="K57" s="12">
        <f t="shared" si="7"/>
        <v>0</v>
      </c>
      <c r="L57" s="12">
        <f t="shared" si="8"/>
        <v>0</v>
      </c>
      <c r="M57" s="17">
        <f t="shared" si="9"/>
        <v>166950.01999999999</v>
      </c>
    </row>
    <row r="58" spans="1:13" x14ac:dyDescent="0.25">
      <c r="A58" s="9" t="s">
        <v>27</v>
      </c>
      <c r="B58" s="10" t="s">
        <v>10</v>
      </c>
      <c r="C58" s="10" t="str">
        <f t="shared" si="0"/>
        <v>3</v>
      </c>
      <c r="D58" s="10" t="str">
        <f t="shared" si="1"/>
        <v>3</v>
      </c>
      <c r="E58" s="10" t="str">
        <f t="shared" si="2"/>
        <v>90</v>
      </c>
      <c r="F58" s="10" t="str">
        <f t="shared" si="3"/>
        <v>39</v>
      </c>
      <c r="G58" s="11">
        <v>20866883.489999998</v>
      </c>
      <c r="H58" s="12">
        <f t="shared" si="4"/>
        <v>0</v>
      </c>
      <c r="I58" s="13">
        <f t="shared" si="5"/>
        <v>0</v>
      </c>
      <c r="J58" s="12">
        <f t="shared" si="6"/>
        <v>0</v>
      </c>
      <c r="K58" s="12">
        <f t="shared" si="7"/>
        <v>0</v>
      </c>
      <c r="L58" s="12">
        <f t="shared" si="8"/>
        <v>0</v>
      </c>
      <c r="M58" s="17">
        <f t="shared" si="9"/>
        <v>20866883.489999998</v>
      </c>
    </row>
    <row r="59" spans="1:13" x14ac:dyDescent="0.25">
      <c r="A59" s="9" t="s">
        <v>27</v>
      </c>
      <c r="B59" s="10" t="s">
        <v>19</v>
      </c>
      <c r="C59" s="10" t="str">
        <f t="shared" si="0"/>
        <v>3</v>
      </c>
      <c r="D59" s="10" t="str">
        <f t="shared" si="1"/>
        <v>3</v>
      </c>
      <c r="E59" s="10" t="str">
        <f t="shared" si="2"/>
        <v>90</v>
      </c>
      <c r="F59" s="10" t="str">
        <f t="shared" si="3"/>
        <v>47</v>
      </c>
      <c r="G59" s="11">
        <v>37015.839999999997</v>
      </c>
      <c r="H59" s="12">
        <f t="shared" si="4"/>
        <v>0</v>
      </c>
      <c r="I59" s="13">
        <f t="shared" si="5"/>
        <v>0</v>
      </c>
      <c r="J59" s="12">
        <f t="shared" si="6"/>
        <v>0</v>
      </c>
      <c r="K59" s="12">
        <f t="shared" si="7"/>
        <v>0</v>
      </c>
      <c r="L59" s="12">
        <f t="shared" si="8"/>
        <v>0</v>
      </c>
      <c r="M59" s="17">
        <f t="shared" si="9"/>
        <v>37015.839999999997</v>
      </c>
    </row>
    <row r="60" spans="1:13" x14ac:dyDescent="0.25">
      <c r="A60" s="9" t="s">
        <v>27</v>
      </c>
      <c r="B60" s="10" t="s">
        <v>32</v>
      </c>
      <c r="C60" s="10" t="str">
        <f t="shared" si="0"/>
        <v>3</v>
      </c>
      <c r="D60" s="10" t="str">
        <f t="shared" si="1"/>
        <v>3</v>
      </c>
      <c r="E60" s="10" t="str">
        <f t="shared" si="2"/>
        <v>90</v>
      </c>
      <c r="F60" s="10" t="str">
        <f t="shared" si="3"/>
        <v>91</v>
      </c>
      <c r="G60" s="11">
        <v>10946.18</v>
      </c>
      <c r="H60" s="12">
        <f t="shared" si="4"/>
        <v>0</v>
      </c>
      <c r="I60" s="13">
        <f t="shared" si="5"/>
        <v>0</v>
      </c>
      <c r="J60" s="12">
        <f t="shared" si="6"/>
        <v>0</v>
      </c>
      <c r="K60" s="12">
        <f t="shared" si="7"/>
        <v>0</v>
      </c>
      <c r="L60" s="12">
        <f t="shared" si="8"/>
        <v>0</v>
      </c>
      <c r="M60" s="17">
        <f t="shared" si="9"/>
        <v>10946.18</v>
      </c>
    </row>
    <row r="61" spans="1:13" x14ac:dyDescent="0.25">
      <c r="A61" s="9" t="s">
        <v>27</v>
      </c>
      <c r="B61" s="10" t="s">
        <v>11</v>
      </c>
      <c r="C61" s="10" t="str">
        <f t="shared" si="0"/>
        <v>3</v>
      </c>
      <c r="D61" s="10" t="str">
        <f t="shared" si="1"/>
        <v>3</v>
      </c>
      <c r="E61" s="10" t="str">
        <f t="shared" si="2"/>
        <v>90</v>
      </c>
      <c r="F61" s="10" t="str">
        <f t="shared" si="3"/>
        <v>92</v>
      </c>
      <c r="G61" s="11">
        <v>182613.15</v>
      </c>
      <c r="H61" s="12">
        <f t="shared" si="4"/>
        <v>0</v>
      </c>
      <c r="I61" s="13">
        <f t="shared" si="5"/>
        <v>0</v>
      </c>
      <c r="J61" s="12">
        <f t="shared" si="6"/>
        <v>0</v>
      </c>
      <c r="K61" s="12">
        <f t="shared" si="7"/>
        <v>0</v>
      </c>
      <c r="L61" s="12">
        <f t="shared" si="8"/>
        <v>0</v>
      </c>
      <c r="M61" s="17">
        <f t="shared" si="9"/>
        <v>182613.15</v>
      </c>
    </row>
    <row r="62" spans="1:13" x14ac:dyDescent="0.25">
      <c r="A62" s="9" t="s">
        <v>27</v>
      </c>
      <c r="B62" s="10" t="s">
        <v>12</v>
      </c>
      <c r="C62" s="10" t="str">
        <f t="shared" si="0"/>
        <v>3</v>
      </c>
      <c r="D62" s="10" t="str">
        <f t="shared" si="1"/>
        <v>3</v>
      </c>
      <c r="E62" s="10" t="str">
        <f t="shared" si="2"/>
        <v>90</v>
      </c>
      <c r="F62" s="10" t="str">
        <f t="shared" si="3"/>
        <v>93</v>
      </c>
      <c r="G62" s="11">
        <v>1821.21</v>
      </c>
      <c r="H62" s="12">
        <f t="shared" si="4"/>
        <v>0</v>
      </c>
      <c r="I62" s="13">
        <f t="shared" si="5"/>
        <v>0</v>
      </c>
      <c r="J62" s="12">
        <f t="shared" si="6"/>
        <v>0</v>
      </c>
      <c r="K62" s="12">
        <f t="shared" si="7"/>
        <v>0</v>
      </c>
      <c r="L62" s="12">
        <f t="shared" si="8"/>
        <v>0</v>
      </c>
      <c r="M62" s="17">
        <f t="shared" si="9"/>
        <v>1821.21</v>
      </c>
    </row>
    <row r="63" spans="1:13" x14ac:dyDescent="0.25">
      <c r="A63" s="9" t="s">
        <v>27</v>
      </c>
      <c r="B63" s="10" t="s">
        <v>21</v>
      </c>
      <c r="C63" s="10" t="str">
        <f t="shared" si="0"/>
        <v>3</v>
      </c>
      <c r="D63" s="10" t="str">
        <f t="shared" si="1"/>
        <v>3</v>
      </c>
      <c r="E63" s="10" t="str">
        <f t="shared" si="2"/>
        <v>91</v>
      </c>
      <c r="F63" s="10" t="str">
        <f t="shared" si="3"/>
        <v>39</v>
      </c>
      <c r="G63" s="11">
        <v>189685.09</v>
      </c>
      <c r="H63" s="12">
        <f t="shared" si="4"/>
        <v>0</v>
      </c>
      <c r="I63" s="13">
        <f t="shared" si="5"/>
        <v>0</v>
      </c>
      <c r="J63" s="12">
        <f t="shared" si="6"/>
        <v>0</v>
      </c>
      <c r="K63" s="12">
        <f t="shared" si="7"/>
        <v>0</v>
      </c>
      <c r="L63" s="12">
        <f t="shared" si="8"/>
        <v>0</v>
      </c>
      <c r="M63" s="17">
        <f t="shared" si="9"/>
        <v>189685.09</v>
      </c>
    </row>
    <row r="64" spans="1:13" x14ac:dyDescent="0.25">
      <c r="A64" s="9" t="s">
        <v>27</v>
      </c>
      <c r="B64" s="10" t="s">
        <v>33</v>
      </c>
      <c r="C64" s="10" t="str">
        <f t="shared" si="0"/>
        <v>4</v>
      </c>
      <c r="D64" s="10" t="str">
        <f t="shared" si="1"/>
        <v>4</v>
      </c>
      <c r="E64" s="10" t="str">
        <f t="shared" si="2"/>
        <v>40</v>
      </c>
      <c r="F64" s="10" t="str">
        <f t="shared" si="3"/>
        <v>42</v>
      </c>
      <c r="G64" s="11">
        <v>3145219.03</v>
      </c>
      <c r="H64" s="12">
        <f t="shared" si="4"/>
        <v>0</v>
      </c>
      <c r="I64" s="13">
        <f t="shared" si="5"/>
        <v>3145219.03</v>
      </c>
      <c r="J64" s="12">
        <f t="shared" si="6"/>
        <v>0</v>
      </c>
      <c r="K64" s="12">
        <f t="shared" si="7"/>
        <v>0</v>
      </c>
      <c r="L64" s="12">
        <f t="shared" si="8"/>
        <v>0</v>
      </c>
      <c r="M64" s="17">
        <f t="shared" si="9"/>
        <v>0</v>
      </c>
    </row>
    <row r="65" spans="1:13" x14ac:dyDescent="0.25">
      <c r="A65" s="9" t="s">
        <v>27</v>
      </c>
      <c r="B65" s="10" t="s">
        <v>34</v>
      </c>
      <c r="C65" s="10" t="str">
        <f t="shared" si="0"/>
        <v>4</v>
      </c>
      <c r="D65" s="10" t="str">
        <f t="shared" si="1"/>
        <v>4</v>
      </c>
      <c r="E65" s="10" t="str">
        <f t="shared" si="2"/>
        <v>50</v>
      </c>
      <c r="F65" s="10" t="str">
        <f t="shared" si="3"/>
        <v>42</v>
      </c>
      <c r="G65" s="11">
        <v>1854830.22</v>
      </c>
      <c r="H65" s="12">
        <f t="shared" si="4"/>
        <v>0</v>
      </c>
      <c r="I65" s="13">
        <f t="shared" si="5"/>
        <v>1854830.22</v>
      </c>
      <c r="J65" s="12">
        <f t="shared" si="6"/>
        <v>0</v>
      </c>
      <c r="K65" s="12">
        <f t="shared" si="7"/>
        <v>0</v>
      </c>
      <c r="L65" s="12">
        <f t="shared" si="8"/>
        <v>0</v>
      </c>
      <c r="M65" s="17">
        <f t="shared" si="9"/>
        <v>0</v>
      </c>
    </row>
    <row r="66" spans="1:13" x14ac:dyDescent="0.25">
      <c r="A66" s="9" t="s">
        <v>27</v>
      </c>
      <c r="B66" s="10" t="s">
        <v>14</v>
      </c>
      <c r="C66" s="10" t="str">
        <f t="shared" si="0"/>
        <v>4</v>
      </c>
      <c r="D66" s="10" t="str">
        <f t="shared" si="1"/>
        <v>4</v>
      </c>
      <c r="E66" s="10" t="str">
        <f t="shared" si="2"/>
        <v>90</v>
      </c>
      <c r="F66" s="10" t="str">
        <f t="shared" si="3"/>
        <v>39</v>
      </c>
      <c r="G66" s="11">
        <v>3863297.19</v>
      </c>
      <c r="H66" s="12">
        <f t="shared" si="4"/>
        <v>0</v>
      </c>
      <c r="I66" s="13">
        <f t="shared" si="5"/>
        <v>3863297.19</v>
      </c>
      <c r="J66" s="12">
        <f t="shared" si="6"/>
        <v>0</v>
      </c>
      <c r="K66" s="12">
        <f t="shared" si="7"/>
        <v>0</v>
      </c>
      <c r="L66" s="12">
        <f t="shared" si="8"/>
        <v>0</v>
      </c>
      <c r="M66" s="17">
        <f t="shared" si="9"/>
        <v>0</v>
      </c>
    </row>
    <row r="67" spans="1:13" x14ac:dyDescent="0.25">
      <c r="A67" s="9" t="s">
        <v>27</v>
      </c>
      <c r="B67" s="10" t="s">
        <v>15</v>
      </c>
      <c r="C67" s="10" t="str">
        <f t="shared" ref="C67:C130" si="10">MID(B67,1,1)</f>
        <v>4</v>
      </c>
      <c r="D67" s="10" t="str">
        <f t="shared" ref="D67:D130" si="11">MID(B67,2,1)</f>
        <v>4</v>
      </c>
      <c r="E67" s="10" t="str">
        <f t="shared" ref="E67:E130" si="12">MID(B67,3,2)</f>
        <v>90</v>
      </c>
      <c r="F67" s="10" t="str">
        <f t="shared" ref="F67:F130" si="13">MID(B67,5,2)</f>
        <v>51</v>
      </c>
      <c r="G67" s="11">
        <v>11530915.279999999</v>
      </c>
      <c r="H67" s="12">
        <f t="shared" ref="H67:H130" si="14">IF(D67="6",G67,0)</f>
        <v>0</v>
      </c>
      <c r="I67" s="13">
        <f t="shared" ref="I67:I130" si="15">IF(OR(D67="5",D67="4"),G67,0)</f>
        <v>11530915.279999999</v>
      </c>
      <c r="J67" s="12">
        <f t="shared" ref="J67:J130" si="16">IF(D67="2",G67,0)</f>
        <v>0</v>
      </c>
      <c r="K67" s="12">
        <f t="shared" ref="K67:K130" si="17">IF(AND(C67="3",D67="3",E67="20"),G67,0)</f>
        <v>0</v>
      </c>
      <c r="L67" s="12">
        <f t="shared" ref="L67:L130" si="18">IF(AND(C67="3",D67="3",E67="40",F67="81"),G67,0)</f>
        <v>0</v>
      </c>
      <c r="M67" s="17">
        <f t="shared" ref="M67:M130" si="19">G67-SUM(H67:L67)</f>
        <v>0</v>
      </c>
    </row>
    <row r="68" spans="1:13" x14ac:dyDescent="0.25">
      <c r="A68" s="9" t="s">
        <v>27</v>
      </c>
      <c r="B68" s="10" t="s">
        <v>16</v>
      </c>
      <c r="C68" s="10" t="str">
        <f t="shared" si="10"/>
        <v>4</v>
      </c>
      <c r="D68" s="10" t="str">
        <f t="shared" si="11"/>
        <v>4</v>
      </c>
      <c r="E68" s="10" t="str">
        <f t="shared" si="12"/>
        <v>90</v>
      </c>
      <c r="F68" s="10" t="str">
        <f t="shared" si="13"/>
        <v>52</v>
      </c>
      <c r="G68" s="11">
        <v>7120282.8499999996</v>
      </c>
      <c r="H68" s="12">
        <f t="shared" si="14"/>
        <v>0</v>
      </c>
      <c r="I68" s="13">
        <f t="shared" si="15"/>
        <v>7120282.8499999996</v>
      </c>
      <c r="J68" s="12">
        <f t="shared" si="16"/>
        <v>0</v>
      </c>
      <c r="K68" s="12">
        <f t="shared" si="17"/>
        <v>0</v>
      </c>
      <c r="L68" s="12">
        <f t="shared" si="18"/>
        <v>0</v>
      </c>
      <c r="M68" s="17">
        <f t="shared" si="19"/>
        <v>0</v>
      </c>
    </row>
    <row r="69" spans="1:13" x14ac:dyDescent="0.25">
      <c r="A69" s="9" t="s">
        <v>27</v>
      </c>
      <c r="B69" s="10" t="s">
        <v>35</v>
      </c>
      <c r="C69" s="10" t="str">
        <f t="shared" si="10"/>
        <v>4</v>
      </c>
      <c r="D69" s="10" t="str">
        <f t="shared" si="11"/>
        <v>4</v>
      </c>
      <c r="E69" s="10" t="str">
        <f t="shared" si="12"/>
        <v>90</v>
      </c>
      <c r="F69" s="10" t="str">
        <f t="shared" si="13"/>
        <v>92</v>
      </c>
      <c r="G69" s="11">
        <v>4226</v>
      </c>
      <c r="H69" s="12">
        <f t="shared" si="14"/>
        <v>0</v>
      </c>
      <c r="I69" s="13">
        <f t="shared" si="15"/>
        <v>4226</v>
      </c>
      <c r="J69" s="12">
        <f t="shared" si="16"/>
        <v>0</v>
      </c>
      <c r="K69" s="12">
        <f t="shared" si="17"/>
        <v>0</v>
      </c>
      <c r="L69" s="12">
        <f t="shared" si="18"/>
        <v>0</v>
      </c>
      <c r="M69" s="17">
        <f t="shared" si="19"/>
        <v>0</v>
      </c>
    </row>
    <row r="70" spans="1:13" x14ac:dyDescent="0.25">
      <c r="A70" s="9" t="s">
        <v>36</v>
      </c>
      <c r="B70" s="10" t="s">
        <v>24</v>
      </c>
      <c r="C70" s="10" t="str">
        <f t="shared" si="10"/>
        <v>3</v>
      </c>
      <c r="D70" s="10" t="str">
        <f t="shared" si="11"/>
        <v>1</v>
      </c>
      <c r="E70" s="10" t="str">
        <f t="shared" si="12"/>
        <v>90</v>
      </c>
      <c r="F70" s="10" t="str">
        <f t="shared" si="13"/>
        <v>13</v>
      </c>
      <c r="G70" s="11">
        <v>19446.61</v>
      </c>
      <c r="H70" s="12">
        <f t="shared" si="14"/>
        <v>0</v>
      </c>
      <c r="I70" s="13">
        <f t="shared" si="15"/>
        <v>0</v>
      </c>
      <c r="J70" s="12">
        <f t="shared" si="16"/>
        <v>0</v>
      </c>
      <c r="K70" s="12">
        <f t="shared" si="17"/>
        <v>0</v>
      </c>
      <c r="L70" s="12">
        <f t="shared" si="18"/>
        <v>0</v>
      </c>
      <c r="M70" s="17">
        <f t="shared" si="19"/>
        <v>19446.61</v>
      </c>
    </row>
    <row r="71" spans="1:13" x14ac:dyDescent="0.25">
      <c r="A71" s="9" t="s">
        <v>36</v>
      </c>
      <c r="B71" s="10" t="s">
        <v>26</v>
      </c>
      <c r="C71" s="10" t="str">
        <f t="shared" si="10"/>
        <v>3</v>
      </c>
      <c r="D71" s="10" t="str">
        <f t="shared" si="11"/>
        <v>1</v>
      </c>
      <c r="E71" s="10" t="str">
        <f t="shared" si="12"/>
        <v>91</v>
      </c>
      <c r="F71" s="10" t="str">
        <f t="shared" si="13"/>
        <v>13</v>
      </c>
      <c r="G71" s="11">
        <v>4349597.13</v>
      </c>
      <c r="H71" s="12">
        <f t="shared" si="14"/>
        <v>0</v>
      </c>
      <c r="I71" s="13">
        <f t="shared" si="15"/>
        <v>0</v>
      </c>
      <c r="J71" s="12">
        <f t="shared" si="16"/>
        <v>0</v>
      </c>
      <c r="K71" s="12">
        <f t="shared" si="17"/>
        <v>0</v>
      </c>
      <c r="L71" s="12">
        <f t="shared" si="18"/>
        <v>0</v>
      </c>
      <c r="M71" s="17">
        <f t="shared" si="19"/>
        <v>4349597.13</v>
      </c>
    </row>
    <row r="72" spans="1:13" x14ac:dyDescent="0.25">
      <c r="A72" s="9" t="s">
        <v>36</v>
      </c>
      <c r="B72" s="10" t="s">
        <v>5</v>
      </c>
      <c r="C72" s="10" t="str">
        <f t="shared" si="10"/>
        <v>3</v>
      </c>
      <c r="D72" s="10" t="str">
        <f t="shared" si="11"/>
        <v>3</v>
      </c>
      <c r="E72" s="10" t="str">
        <f t="shared" si="12"/>
        <v>90</v>
      </c>
      <c r="F72" s="10" t="str">
        <f t="shared" si="13"/>
        <v>30</v>
      </c>
      <c r="G72" s="11">
        <v>2010749.17</v>
      </c>
      <c r="H72" s="12">
        <f t="shared" si="14"/>
        <v>0</v>
      </c>
      <c r="I72" s="13">
        <f t="shared" si="15"/>
        <v>0</v>
      </c>
      <c r="J72" s="12">
        <f t="shared" si="16"/>
        <v>0</v>
      </c>
      <c r="K72" s="12">
        <f t="shared" si="17"/>
        <v>0</v>
      </c>
      <c r="L72" s="12">
        <f t="shared" si="18"/>
        <v>0</v>
      </c>
      <c r="M72" s="17">
        <f t="shared" si="19"/>
        <v>2010749.17</v>
      </c>
    </row>
    <row r="73" spans="1:13" x14ac:dyDescent="0.25">
      <c r="A73" s="9" t="s">
        <v>36</v>
      </c>
      <c r="B73" s="10" t="s">
        <v>31</v>
      </c>
      <c r="C73" s="10" t="str">
        <f t="shared" si="10"/>
        <v>3</v>
      </c>
      <c r="D73" s="10" t="str">
        <f t="shared" si="11"/>
        <v>3</v>
      </c>
      <c r="E73" s="10" t="str">
        <f t="shared" si="12"/>
        <v>90</v>
      </c>
      <c r="F73" s="10" t="str">
        <f t="shared" si="13"/>
        <v>31</v>
      </c>
      <c r="G73" s="11">
        <v>95668</v>
      </c>
      <c r="H73" s="12">
        <f t="shared" si="14"/>
        <v>0</v>
      </c>
      <c r="I73" s="13">
        <f t="shared" si="15"/>
        <v>0</v>
      </c>
      <c r="J73" s="12">
        <f t="shared" si="16"/>
        <v>0</v>
      </c>
      <c r="K73" s="12">
        <f t="shared" si="17"/>
        <v>0</v>
      </c>
      <c r="L73" s="12">
        <f t="shared" si="18"/>
        <v>0</v>
      </c>
      <c r="M73" s="17">
        <f t="shared" si="19"/>
        <v>95668</v>
      </c>
    </row>
    <row r="74" spans="1:13" x14ac:dyDescent="0.25">
      <c r="A74" s="9" t="s">
        <v>36</v>
      </c>
      <c r="B74" s="10" t="s">
        <v>6</v>
      </c>
      <c r="C74" s="10" t="str">
        <f t="shared" si="10"/>
        <v>3</v>
      </c>
      <c r="D74" s="10" t="str">
        <f t="shared" si="11"/>
        <v>3</v>
      </c>
      <c r="E74" s="10" t="str">
        <f t="shared" si="12"/>
        <v>90</v>
      </c>
      <c r="F74" s="10" t="str">
        <f t="shared" si="13"/>
        <v>32</v>
      </c>
      <c r="G74" s="11">
        <v>157587</v>
      </c>
      <c r="H74" s="12">
        <f t="shared" si="14"/>
        <v>0</v>
      </c>
      <c r="I74" s="13">
        <f t="shared" si="15"/>
        <v>0</v>
      </c>
      <c r="J74" s="12">
        <f t="shared" si="16"/>
        <v>0</v>
      </c>
      <c r="K74" s="12">
        <f t="shared" si="17"/>
        <v>0</v>
      </c>
      <c r="L74" s="12">
        <f t="shared" si="18"/>
        <v>0</v>
      </c>
      <c r="M74" s="17">
        <f t="shared" si="19"/>
        <v>157587</v>
      </c>
    </row>
    <row r="75" spans="1:13" x14ac:dyDescent="0.25">
      <c r="A75" s="9" t="s">
        <v>36</v>
      </c>
      <c r="B75" s="10" t="s">
        <v>18</v>
      </c>
      <c r="C75" s="10" t="str">
        <f t="shared" si="10"/>
        <v>3</v>
      </c>
      <c r="D75" s="10" t="str">
        <f t="shared" si="11"/>
        <v>3</v>
      </c>
      <c r="E75" s="10" t="str">
        <f t="shared" si="12"/>
        <v>90</v>
      </c>
      <c r="F75" s="10" t="str">
        <f t="shared" si="13"/>
        <v>33</v>
      </c>
      <c r="G75" s="11">
        <v>10342.65</v>
      </c>
      <c r="H75" s="12">
        <f t="shared" si="14"/>
        <v>0</v>
      </c>
      <c r="I75" s="13">
        <f t="shared" si="15"/>
        <v>0</v>
      </c>
      <c r="J75" s="12">
        <f t="shared" si="16"/>
        <v>0</v>
      </c>
      <c r="K75" s="12">
        <f t="shared" si="17"/>
        <v>0</v>
      </c>
      <c r="L75" s="12">
        <f t="shared" si="18"/>
        <v>0</v>
      </c>
      <c r="M75" s="17">
        <f t="shared" si="19"/>
        <v>10342.65</v>
      </c>
    </row>
    <row r="76" spans="1:13" x14ac:dyDescent="0.25">
      <c r="A76" s="9" t="s">
        <v>36</v>
      </c>
      <c r="B76" s="10" t="s">
        <v>8</v>
      </c>
      <c r="C76" s="10" t="str">
        <f t="shared" si="10"/>
        <v>3</v>
      </c>
      <c r="D76" s="10" t="str">
        <f t="shared" si="11"/>
        <v>3</v>
      </c>
      <c r="E76" s="10" t="str">
        <f t="shared" si="12"/>
        <v>90</v>
      </c>
      <c r="F76" s="10" t="str">
        <f t="shared" si="13"/>
        <v>36</v>
      </c>
      <c r="G76" s="11">
        <v>230470.89</v>
      </c>
      <c r="H76" s="12">
        <f t="shared" si="14"/>
        <v>0</v>
      </c>
      <c r="I76" s="13">
        <f t="shared" si="15"/>
        <v>0</v>
      </c>
      <c r="J76" s="12">
        <f t="shared" si="16"/>
        <v>0</v>
      </c>
      <c r="K76" s="12">
        <f t="shared" si="17"/>
        <v>0</v>
      </c>
      <c r="L76" s="12">
        <f t="shared" si="18"/>
        <v>0</v>
      </c>
      <c r="M76" s="17">
        <f t="shared" si="19"/>
        <v>230470.89</v>
      </c>
    </row>
    <row r="77" spans="1:13" x14ac:dyDescent="0.25">
      <c r="A77" s="9" t="s">
        <v>36</v>
      </c>
      <c r="B77" s="10" t="s">
        <v>10</v>
      </c>
      <c r="C77" s="10" t="str">
        <f t="shared" si="10"/>
        <v>3</v>
      </c>
      <c r="D77" s="10" t="str">
        <f t="shared" si="11"/>
        <v>3</v>
      </c>
      <c r="E77" s="10" t="str">
        <f t="shared" si="12"/>
        <v>90</v>
      </c>
      <c r="F77" s="10" t="str">
        <f t="shared" si="13"/>
        <v>39</v>
      </c>
      <c r="G77" s="11">
        <v>9703354.3499999996</v>
      </c>
      <c r="H77" s="12">
        <f t="shared" si="14"/>
        <v>0</v>
      </c>
      <c r="I77" s="13">
        <f t="shared" si="15"/>
        <v>0</v>
      </c>
      <c r="J77" s="12">
        <f t="shared" si="16"/>
        <v>0</v>
      </c>
      <c r="K77" s="12">
        <f t="shared" si="17"/>
        <v>0</v>
      </c>
      <c r="L77" s="12">
        <f t="shared" si="18"/>
        <v>0</v>
      </c>
      <c r="M77" s="17">
        <f t="shared" si="19"/>
        <v>9703354.3499999996</v>
      </c>
    </row>
    <row r="78" spans="1:13" x14ac:dyDescent="0.25">
      <c r="A78" s="9" t="s">
        <v>36</v>
      </c>
      <c r="B78" s="10" t="s">
        <v>11</v>
      </c>
      <c r="C78" s="10" t="str">
        <f t="shared" si="10"/>
        <v>3</v>
      </c>
      <c r="D78" s="10" t="str">
        <f t="shared" si="11"/>
        <v>3</v>
      </c>
      <c r="E78" s="10" t="str">
        <f t="shared" si="12"/>
        <v>90</v>
      </c>
      <c r="F78" s="10" t="str">
        <f t="shared" si="13"/>
        <v>92</v>
      </c>
      <c r="G78" s="11">
        <v>27600</v>
      </c>
      <c r="H78" s="12">
        <f t="shared" si="14"/>
        <v>0</v>
      </c>
      <c r="I78" s="13">
        <f t="shared" si="15"/>
        <v>0</v>
      </c>
      <c r="J78" s="12">
        <f t="shared" si="16"/>
        <v>0</v>
      </c>
      <c r="K78" s="12">
        <f t="shared" si="17"/>
        <v>0</v>
      </c>
      <c r="L78" s="12">
        <f t="shared" si="18"/>
        <v>0</v>
      </c>
      <c r="M78" s="17">
        <f t="shared" si="19"/>
        <v>27600</v>
      </c>
    </row>
    <row r="79" spans="1:13" x14ac:dyDescent="0.25">
      <c r="A79" s="9" t="s">
        <v>36</v>
      </c>
      <c r="B79" s="10" t="s">
        <v>15</v>
      </c>
      <c r="C79" s="10" t="str">
        <f t="shared" si="10"/>
        <v>4</v>
      </c>
      <c r="D79" s="10" t="str">
        <f t="shared" si="11"/>
        <v>4</v>
      </c>
      <c r="E79" s="10" t="str">
        <f t="shared" si="12"/>
        <v>90</v>
      </c>
      <c r="F79" s="10" t="str">
        <f t="shared" si="13"/>
        <v>51</v>
      </c>
      <c r="G79" s="11">
        <v>5788654.7699999996</v>
      </c>
      <c r="H79" s="12">
        <f t="shared" si="14"/>
        <v>0</v>
      </c>
      <c r="I79" s="13">
        <f t="shared" si="15"/>
        <v>5788654.7699999996</v>
      </c>
      <c r="J79" s="12">
        <f t="shared" si="16"/>
        <v>0</v>
      </c>
      <c r="K79" s="12">
        <f t="shared" si="17"/>
        <v>0</v>
      </c>
      <c r="L79" s="12">
        <f t="shared" si="18"/>
        <v>0</v>
      </c>
      <c r="M79" s="17">
        <f t="shared" si="19"/>
        <v>0</v>
      </c>
    </row>
    <row r="80" spans="1:13" x14ac:dyDescent="0.25">
      <c r="A80" s="9" t="s">
        <v>36</v>
      </c>
      <c r="B80" s="10" t="s">
        <v>16</v>
      </c>
      <c r="C80" s="10" t="str">
        <f t="shared" si="10"/>
        <v>4</v>
      </c>
      <c r="D80" s="10" t="str">
        <f t="shared" si="11"/>
        <v>4</v>
      </c>
      <c r="E80" s="10" t="str">
        <f t="shared" si="12"/>
        <v>90</v>
      </c>
      <c r="F80" s="10" t="str">
        <f t="shared" si="13"/>
        <v>52</v>
      </c>
      <c r="G80" s="11">
        <v>21302257.02</v>
      </c>
      <c r="H80" s="12">
        <f t="shared" si="14"/>
        <v>0</v>
      </c>
      <c r="I80" s="13">
        <f t="shared" si="15"/>
        <v>21302257.02</v>
      </c>
      <c r="J80" s="12">
        <f t="shared" si="16"/>
        <v>0</v>
      </c>
      <c r="K80" s="12">
        <f t="shared" si="17"/>
        <v>0</v>
      </c>
      <c r="L80" s="12">
        <f t="shared" si="18"/>
        <v>0</v>
      </c>
      <c r="M80" s="17">
        <f t="shared" si="19"/>
        <v>0</v>
      </c>
    </row>
    <row r="81" spans="1:13" x14ac:dyDescent="0.25">
      <c r="A81" s="9" t="s">
        <v>36</v>
      </c>
      <c r="B81" s="10" t="s">
        <v>37</v>
      </c>
      <c r="C81" s="10" t="str">
        <f t="shared" si="10"/>
        <v>4</v>
      </c>
      <c r="D81" s="10" t="str">
        <f t="shared" si="11"/>
        <v>4</v>
      </c>
      <c r="E81" s="10" t="str">
        <f t="shared" si="12"/>
        <v>90</v>
      </c>
      <c r="F81" s="10" t="str">
        <f t="shared" si="13"/>
        <v>61</v>
      </c>
      <c r="G81" s="11">
        <v>2137477</v>
      </c>
      <c r="H81" s="12">
        <f t="shared" si="14"/>
        <v>0</v>
      </c>
      <c r="I81" s="13">
        <f t="shared" si="15"/>
        <v>2137477</v>
      </c>
      <c r="J81" s="12">
        <f t="shared" si="16"/>
        <v>0</v>
      </c>
      <c r="K81" s="12">
        <f t="shared" si="17"/>
        <v>0</v>
      </c>
      <c r="L81" s="12">
        <f t="shared" si="18"/>
        <v>0</v>
      </c>
      <c r="M81" s="17">
        <f t="shared" si="19"/>
        <v>0</v>
      </c>
    </row>
    <row r="82" spans="1:13" x14ac:dyDescent="0.25">
      <c r="A82" s="9" t="s">
        <v>38</v>
      </c>
      <c r="B82" s="10" t="s">
        <v>39</v>
      </c>
      <c r="C82" s="10" t="str">
        <f t="shared" si="10"/>
        <v>3</v>
      </c>
      <c r="D82" s="10" t="str">
        <f t="shared" si="11"/>
        <v>3</v>
      </c>
      <c r="E82" s="10" t="str">
        <f t="shared" si="12"/>
        <v>50</v>
      </c>
      <c r="F82" s="10" t="str">
        <f t="shared" si="13"/>
        <v>41</v>
      </c>
      <c r="G82" s="11">
        <v>394972.96</v>
      </c>
      <c r="H82" s="12">
        <f t="shared" si="14"/>
        <v>0</v>
      </c>
      <c r="I82" s="13">
        <f t="shared" si="15"/>
        <v>0</v>
      </c>
      <c r="J82" s="12">
        <f t="shared" si="16"/>
        <v>0</v>
      </c>
      <c r="K82" s="12">
        <f t="shared" si="17"/>
        <v>0</v>
      </c>
      <c r="L82" s="12">
        <f t="shared" si="18"/>
        <v>0</v>
      </c>
      <c r="M82" s="17">
        <f t="shared" si="19"/>
        <v>394972.96</v>
      </c>
    </row>
    <row r="83" spans="1:13" x14ac:dyDescent="0.25">
      <c r="A83" s="9" t="s">
        <v>38</v>
      </c>
      <c r="B83" s="10" t="s">
        <v>5</v>
      </c>
      <c r="C83" s="10" t="str">
        <f t="shared" si="10"/>
        <v>3</v>
      </c>
      <c r="D83" s="10" t="str">
        <f t="shared" si="11"/>
        <v>3</v>
      </c>
      <c r="E83" s="10" t="str">
        <f t="shared" si="12"/>
        <v>90</v>
      </c>
      <c r="F83" s="10" t="str">
        <f t="shared" si="13"/>
        <v>30</v>
      </c>
      <c r="G83" s="11">
        <v>685383.73</v>
      </c>
      <c r="H83" s="12">
        <f t="shared" si="14"/>
        <v>0</v>
      </c>
      <c r="I83" s="13">
        <f t="shared" si="15"/>
        <v>0</v>
      </c>
      <c r="J83" s="12">
        <f t="shared" si="16"/>
        <v>0</v>
      </c>
      <c r="K83" s="12">
        <f t="shared" si="17"/>
        <v>0</v>
      </c>
      <c r="L83" s="12">
        <f t="shared" si="18"/>
        <v>0</v>
      </c>
      <c r="M83" s="17">
        <f t="shared" si="19"/>
        <v>685383.73</v>
      </c>
    </row>
    <row r="84" spans="1:13" x14ac:dyDescent="0.25">
      <c r="A84" s="9" t="s">
        <v>38</v>
      </c>
      <c r="B84" s="10" t="s">
        <v>6</v>
      </c>
      <c r="C84" s="10" t="str">
        <f t="shared" si="10"/>
        <v>3</v>
      </c>
      <c r="D84" s="10" t="str">
        <f t="shared" si="11"/>
        <v>3</v>
      </c>
      <c r="E84" s="10" t="str">
        <f t="shared" si="12"/>
        <v>90</v>
      </c>
      <c r="F84" s="10" t="str">
        <f t="shared" si="13"/>
        <v>32</v>
      </c>
      <c r="G84" s="11">
        <v>98366.67</v>
      </c>
      <c r="H84" s="12">
        <f t="shared" si="14"/>
        <v>0</v>
      </c>
      <c r="I84" s="13">
        <f t="shared" si="15"/>
        <v>0</v>
      </c>
      <c r="J84" s="12">
        <f t="shared" si="16"/>
        <v>0</v>
      </c>
      <c r="K84" s="12">
        <f t="shared" si="17"/>
        <v>0</v>
      </c>
      <c r="L84" s="12">
        <f t="shared" si="18"/>
        <v>0</v>
      </c>
      <c r="M84" s="17">
        <f t="shared" si="19"/>
        <v>98366.67</v>
      </c>
    </row>
    <row r="85" spans="1:13" x14ac:dyDescent="0.25">
      <c r="A85" s="9" t="s">
        <v>38</v>
      </c>
      <c r="B85" s="10" t="s">
        <v>8</v>
      </c>
      <c r="C85" s="10" t="str">
        <f t="shared" si="10"/>
        <v>3</v>
      </c>
      <c r="D85" s="10" t="str">
        <f t="shared" si="11"/>
        <v>3</v>
      </c>
      <c r="E85" s="10" t="str">
        <f t="shared" si="12"/>
        <v>90</v>
      </c>
      <c r="F85" s="10" t="str">
        <f t="shared" si="13"/>
        <v>36</v>
      </c>
      <c r="G85" s="11">
        <v>1200</v>
      </c>
      <c r="H85" s="12">
        <f t="shared" si="14"/>
        <v>0</v>
      </c>
      <c r="I85" s="13">
        <f t="shared" si="15"/>
        <v>0</v>
      </c>
      <c r="J85" s="12">
        <f t="shared" si="16"/>
        <v>0</v>
      </c>
      <c r="K85" s="12">
        <f t="shared" si="17"/>
        <v>0</v>
      </c>
      <c r="L85" s="12">
        <f t="shared" si="18"/>
        <v>0</v>
      </c>
      <c r="M85" s="17">
        <f t="shared" si="19"/>
        <v>1200</v>
      </c>
    </row>
    <row r="86" spans="1:13" x14ac:dyDescent="0.25">
      <c r="A86" s="9" t="s">
        <v>38</v>
      </c>
      <c r="B86" s="10" t="s">
        <v>10</v>
      </c>
      <c r="C86" s="10" t="str">
        <f t="shared" si="10"/>
        <v>3</v>
      </c>
      <c r="D86" s="10" t="str">
        <f t="shared" si="11"/>
        <v>3</v>
      </c>
      <c r="E86" s="10" t="str">
        <f t="shared" si="12"/>
        <v>90</v>
      </c>
      <c r="F86" s="10" t="str">
        <f t="shared" si="13"/>
        <v>39</v>
      </c>
      <c r="G86" s="11">
        <v>1686259.14</v>
      </c>
      <c r="H86" s="12">
        <f t="shared" si="14"/>
        <v>0</v>
      </c>
      <c r="I86" s="13">
        <f t="shared" si="15"/>
        <v>0</v>
      </c>
      <c r="J86" s="12">
        <f t="shared" si="16"/>
        <v>0</v>
      </c>
      <c r="K86" s="12">
        <f t="shared" si="17"/>
        <v>0</v>
      </c>
      <c r="L86" s="12">
        <f t="shared" si="18"/>
        <v>0</v>
      </c>
      <c r="M86" s="17">
        <f t="shared" si="19"/>
        <v>1686259.14</v>
      </c>
    </row>
    <row r="87" spans="1:13" x14ac:dyDescent="0.25">
      <c r="A87" s="9" t="s">
        <v>38</v>
      </c>
      <c r="B87" s="10" t="s">
        <v>40</v>
      </c>
      <c r="C87" s="10" t="str">
        <f t="shared" si="10"/>
        <v>3</v>
      </c>
      <c r="D87" s="10" t="str">
        <f t="shared" si="11"/>
        <v>3</v>
      </c>
      <c r="E87" s="10" t="str">
        <f t="shared" si="12"/>
        <v>90</v>
      </c>
      <c r="F87" s="10" t="str">
        <f t="shared" si="13"/>
        <v>48</v>
      </c>
      <c r="G87" s="11">
        <v>800</v>
      </c>
      <c r="H87" s="12">
        <f t="shared" si="14"/>
        <v>0</v>
      </c>
      <c r="I87" s="13">
        <f t="shared" si="15"/>
        <v>0</v>
      </c>
      <c r="J87" s="12">
        <f t="shared" si="16"/>
        <v>0</v>
      </c>
      <c r="K87" s="12">
        <f t="shared" si="17"/>
        <v>0</v>
      </c>
      <c r="L87" s="12">
        <f t="shared" si="18"/>
        <v>0</v>
      </c>
      <c r="M87" s="17">
        <f t="shared" si="19"/>
        <v>800</v>
      </c>
    </row>
    <row r="88" spans="1:13" x14ac:dyDescent="0.25">
      <c r="A88" s="9" t="s">
        <v>38</v>
      </c>
      <c r="B88" s="10" t="s">
        <v>41</v>
      </c>
      <c r="C88" s="10" t="str">
        <f t="shared" si="10"/>
        <v>4</v>
      </c>
      <c r="D88" s="10" t="str">
        <f t="shared" si="11"/>
        <v>4</v>
      </c>
      <c r="E88" s="10" t="str">
        <f t="shared" si="12"/>
        <v>20</v>
      </c>
      <c r="F88" s="10" t="str">
        <f t="shared" si="13"/>
        <v>42</v>
      </c>
      <c r="G88" s="11">
        <v>2390112.9300000002</v>
      </c>
      <c r="H88" s="12">
        <f t="shared" si="14"/>
        <v>0</v>
      </c>
      <c r="I88" s="13">
        <f t="shared" si="15"/>
        <v>2390112.9300000002</v>
      </c>
      <c r="J88" s="12">
        <f t="shared" si="16"/>
        <v>0</v>
      </c>
      <c r="K88" s="12">
        <f t="shared" si="17"/>
        <v>0</v>
      </c>
      <c r="L88" s="12">
        <f t="shared" si="18"/>
        <v>0</v>
      </c>
      <c r="M88" s="17">
        <f t="shared" si="19"/>
        <v>0</v>
      </c>
    </row>
    <row r="89" spans="1:13" x14ac:dyDescent="0.25">
      <c r="A89" s="9" t="s">
        <v>38</v>
      </c>
      <c r="B89" s="10" t="s">
        <v>33</v>
      </c>
      <c r="C89" s="10" t="str">
        <f t="shared" si="10"/>
        <v>4</v>
      </c>
      <c r="D89" s="10" t="str">
        <f t="shared" si="11"/>
        <v>4</v>
      </c>
      <c r="E89" s="10" t="str">
        <f t="shared" si="12"/>
        <v>40</v>
      </c>
      <c r="F89" s="10" t="str">
        <f t="shared" si="13"/>
        <v>42</v>
      </c>
      <c r="G89" s="11">
        <v>192715.39</v>
      </c>
      <c r="H89" s="12">
        <f t="shared" si="14"/>
        <v>0</v>
      </c>
      <c r="I89" s="13">
        <f t="shared" si="15"/>
        <v>192715.39</v>
      </c>
      <c r="J89" s="12">
        <f t="shared" si="16"/>
        <v>0</v>
      </c>
      <c r="K89" s="12">
        <f t="shared" si="17"/>
        <v>0</v>
      </c>
      <c r="L89" s="12">
        <f t="shared" si="18"/>
        <v>0</v>
      </c>
      <c r="M89" s="17">
        <f t="shared" si="19"/>
        <v>0</v>
      </c>
    </row>
    <row r="90" spans="1:13" x14ac:dyDescent="0.25">
      <c r="A90" s="9" t="s">
        <v>38</v>
      </c>
      <c r="B90" s="10" t="s">
        <v>34</v>
      </c>
      <c r="C90" s="10" t="str">
        <f t="shared" si="10"/>
        <v>4</v>
      </c>
      <c r="D90" s="10" t="str">
        <f t="shared" si="11"/>
        <v>4</v>
      </c>
      <c r="E90" s="10" t="str">
        <f t="shared" si="12"/>
        <v>50</v>
      </c>
      <c r="F90" s="10" t="str">
        <f t="shared" si="13"/>
        <v>42</v>
      </c>
      <c r="G90" s="11">
        <v>304416.3</v>
      </c>
      <c r="H90" s="12">
        <f t="shared" si="14"/>
        <v>0</v>
      </c>
      <c r="I90" s="13">
        <f t="shared" si="15"/>
        <v>304416.3</v>
      </c>
      <c r="J90" s="12">
        <f t="shared" si="16"/>
        <v>0</v>
      </c>
      <c r="K90" s="12">
        <f t="shared" si="17"/>
        <v>0</v>
      </c>
      <c r="L90" s="12">
        <f t="shared" si="18"/>
        <v>0</v>
      </c>
      <c r="M90" s="17">
        <f t="shared" si="19"/>
        <v>0</v>
      </c>
    </row>
    <row r="91" spans="1:13" x14ac:dyDescent="0.25">
      <c r="A91" s="9" t="s">
        <v>38</v>
      </c>
      <c r="B91" s="10" t="s">
        <v>16</v>
      </c>
      <c r="C91" s="10" t="str">
        <f t="shared" si="10"/>
        <v>4</v>
      </c>
      <c r="D91" s="10" t="str">
        <f t="shared" si="11"/>
        <v>4</v>
      </c>
      <c r="E91" s="10" t="str">
        <f t="shared" si="12"/>
        <v>90</v>
      </c>
      <c r="F91" s="10" t="str">
        <f t="shared" si="13"/>
        <v>52</v>
      </c>
      <c r="G91" s="11">
        <v>802249.36</v>
      </c>
      <c r="H91" s="12">
        <f t="shared" si="14"/>
        <v>0</v>
      </c>
      <c r="I91" s="13">
        <f t="shared" si="15"/>
        <v>802249.36</v>
      </c>
      <c r="J91" s="12">
        <f t="shared" si="16"/>
        <v>0</v>
      </c>
      <c r="K91" s="12">
        <f t="shared" si="17"/>
        <v>0</v>
      </c>
      <c r="L91" s="12">
        <f t="shared" si="18"/>
        <v>0</v>
      </c>
      <c r="M91" s="17">
        <f t="shared" si="19"/>
        <v>0</v>
      </c>
    </row>
    <row r="92" spans="1:13" x14ac:dyDescent="0.25">
      <c r="A92" s="9" t="s">
        <v>42</v>
      </c>
      <c r="B92" s="10" t="s">
        <v>43</v>
      </c>
      <c r="C92" s="10" t="str">
        <f t="shared" si="10"/>
        <v>3</v>
      </c>
      <c r="D92" s="10" t="str">
        <f t="shared" si="11"/>
        <v>1</v>
      </c>
      <c r="E92" s="10" t="str">
        <f t="shared" si="12"/>
        <v>91</v>
      </c>
      <c r="F92" s="10" t="str">
        <f t="shared" si="13"/>
        <v>92</v>
      </c>
      <c r="G92" s="11">
        <v>135539.63</v>
      </c>
      <c r="H92" s="12">
        <f t="shared" si="14"/>
        <v>0</v>
      </c>
      <c r="I92" s="13">
        <f t="shared" si="15"/>
        <v>0</v>
      </c>
      <c r="J92" s="12">
        <f t="shared" si="16"/>
        <v>0</v>
      </c>
      <c r="K92" s="12">
        <f t="shared" si="17"/>
        <v>0</v>
      </c>
      <c r="L92" s="12">
        <f t="shared" si="18"/>
        <v>0</v>
      </c>
      <c r="M92" s="17">
        <f t="shared" si="19"/>
        <v>135539.63</v>
      </c>
    </row>
    <row r="93" spans="1:13" x14ac:dyDescent="0.25">
      <c r="A93" s="9" t="s">
        <v>42</v>
      </c>
      <c r="B93" s="10" t="s">
        <v>44</v>
      </c>
      <c r="C93" s="10" t="str">
        <f t="shared" si="10"/>
        <v>3</v>
      </c>
      <c r="D93" s="10" t="str">
        <f t="shared" si="11"/>
        <v>3</v>
      </c>
      <c r="E93" s="10" t="str">
        <f t="shared" si="12"/>
        <v>90</v>
      </c>
      <c r="F93" s="10" t="str">
        <f t="shared" si="13"/>
        <v>08</v>
      </c>
      <c r="G93" s="11">
        <v>2680.95</v>
      </c>
      <c r="H93" s="12">
        <f t="shared" si="14"/>
        <v>0</v>
      </c>
      <c r="I93" s="13">
        <f t="shared" si="15"/>
        <v>0</v>
      </c>
      <c r="J93" s="12">
        <f t="shared" si="16"/>
        <v>0</v>
      </c>
      <c r="K93" s="12">
        <f t="shared" si="17"/>
        <v>0</v>
      </c>
      <c r="L93" s="12">
        <f t="shared" si="18"/>
        <v>0</v>
      </c>
      <c r="M93" s="17">
        <f t="shared" si="19"/>
        <v>2680.95</v>
      </c>
    </row>
    <row r="94" spans="1:13" x14ac:dyDescent="0.25">
      <c r="A94" s="9" t="s">
        <v>42</v>
      </c>
      <c r="B94" s="10" t="s">
        <v>5</v>
      </c>
      <c r="C94" s="10" t="str">
        <f t="shared" si="10"/>
        <v>3</v>
      </c>
      <c r="D94" s="10" t="str">
        <f t="shared" si="11"/>
        <v>3</v>
      </c>
      <c r="E94" s="10" t="str">
        <f t="shared" si="12"/>
        <v>90</v>
      </c>
      <c r="F94" s="10" t="str">
        <f t="shared" si="13"/>
        <v>30</v>
      </c>
      <c r="G94" s="11">
        <v>56858.94</v>
      </c>
      <c r="H94" s="12">
        <f t="shared" si="14"/>
        <v>0</v>
      </c>
      <c r="I94" s="13">
        <f t="shared" si="15"/>
        <v>0</v>
      </c>
      <c r="J94" s="12">
        <f t="shared" si="16"/>
        <v>0</v>
      </c>
      <c r="K94" s="12">
        <f t="shared" si="17"/>
        <v>0</v>
      </c>
      <c r="L94" s="12">
        <f t="shared" si="18"/>
        <v>0</v>
      </c>
      <c r="M94" s="17">
        <f t="shared" si="19"/>
        <v>56858.94</v>
      </c>
    </row>
    <row r="95" spans="1:13" x14ac:dyDescent="0.25">
      <c r="A95" s="9" t="s">
        <v>42</v>
      </c>
      <c r="B95" s="10" t="s">
        <v>6</v>
      </c>
      <c r="C95" s="10" t="str">
        <f t="shared" si="10"/>
        <v>3</v>
      </c>
      <c r="D95" s="10" t="str">
        <f t="shared" si="11"/>
        <v>3</v>
      </c>
      <c r="E95" s="10" t="str">
        <f t="shared" si="12"/>
        <v>90</v>
      </c>
      <c r="F95" s="10" t="str">
        <f t="shared" si="13"/>
        <v>32</v>
      </c>
      <c r="G95" s="11">
        <v>4800</v>
      </c>
      <c r="H95" s="12">
        <f t="shared" si="14"/>
        <v>0</v>
      </c>
      <c r="I95" s="13">
        <f t="shared" si="15"/>
        <v>0</v>
      </c>
      <c r="J95" s="12">
        <f t="shared" si="16"/>
        <v>0</v>
      </c>
      <c r="K95" s="12">
        <f t="shared" si="17"/>
        <v>0</v>
      </c>
      <c r="L95" s="12">
        <f t="shared" si="18"/>
        <v>0</v>
      </c>
      <c r="M95" s="17">
        <f t="shared" si="19"/>
        <v>4800</v>
      </c>
    </row>
    <row r="96" spans="1:13" x14ac:dyDescent="0.25">
      <c r="A96" s="9" t="s">
        <v>42</v>
      </c>
      <c r="B96" s="10" t="s">
        <v>7</v>
      </c>
      <c r="C96" s="10" t="str">
        <f t="shared" si="10"/>
        <v>3</v>
      </c>
      <c r="D96" s="10" t="str">
        <f t="shared" si="11"/>
        <v>3</v>
      </c>
      <c r="E96" s="10" t="str">
        <f t="shared" si="12"/>
        <v>90</v>
      </c>
      <c r="F96" s="10" t="str">
        <f t="shared" si="13"/>
        <v>35</v>
      </c>
      <c r="G96" s="11">
        <v>18000</v>
      </c>
      <c r="H96" s="12">
        <f t="shared" si="14"/>
        <v>0</v>
      </c>
      <c r="I96" s="13">
        <f t="shared" si="15"/>
        <v>0</v>
      </c>
      <c r="J96" s="12">
        <f t="shared" si="16"/>
        <v>0</v>
      </c>
      <c r="K96" s="12">
        <f t="shared" si="17"/>
        <v>0</v>
      </c>
      <c r="L96" s="12">
        <f t="shared" si="18"/>
        <v>0</v>
      </c>
      <c r="M96" s="17">
        <f t="shared" si="19"/>
        <v>18000</v>
      </c>
    </row>
    <row r="97" spans="1:13" x14ac:dyDescent="0.25">
      <c r="A97" s="9" t="s">
        <v>42</v>
      </c>
      <c r="B97" s="10" t="s">
        <v>9</v>
      </c>
      <c r="C97" s="10" t="str">
        <f t="shared" si="10"/>
        <v>3</v>
      </c>
      <c r="D97" s="10" t="str">
        <f t="shared" si="11"/>
        <v>3</v>
      </c>
      <c r="E97" s="10" t="str">
        <f t="shared" si="12"/>
        <v>90</v>
      </c>
      <c r="F97" s="10" t="str">
        <f t="shared" si="13"/>
        <v>37</v>
      </c>
      <c r="G97" s="11">
        <v>34399.5</v>
      </c>
      <c r="H97" s="12">
        <f t="shared" si="14"/>
        <v>0</v>
      </c>
      <c r="I97" s="13">
        <f t="shared" si="15"/>
        <v>0</v>
      </c>
      <c r="J97" s="12">
        <f t="shared" si="16"/>
        <v>0</v>
      </c>
      <c r="K97" s="12">
        <f t="shared" si="17"/>
        <v>0</v>
      </c>
      <c r="L97" s="12">
        <f t="shared" si="18"/>
        <v>0</v>
      </c>
      <c r="M97" s="17">
        <f t="shared" si="19"/>
        <v>34399.5</v>
      </c>
    </row>
    <row r="98" spans="1:13" x14ac:dyDescent="0.25">
      <c r="A98" s="9" t="s">
        <v>42</v>
      </c>
      <c r="B98" s="10" t="s">
        <v>10</v>
      </c>
      <c r="C98" s="10" t="str">
        <f t="shared" si="10"/>
        <v>3</v>
      </c>
      <c r="D98" s="10" t="str">
        <f t="shared" si="11"/>
        <v>3</v>
      </c>
      <c r="E98" s="10" t="str">
        <f t="shared" si="12"/>
        <v>90</v>
      </c>
      <c r="F98" s="10" t="str">
        <f t="shared" si="13"/>
        <v>39</v>
      </c>
      <c r="G98" s="11">
        <v>114716.61</v>
      </c>
      <c r="H98" s="12">
        <f t="shared" si="14"/>
        <v>0</v>
      </c>
      <c r="I98" s="13">
        <f t="shared" si="15"/>
        <v>0</v>
      </c>
      <c r="J98" s="12">
        <f t="shared" si="16"/>
        <v>0</v>
      </c>
      <c r="K98" s="12">
        <f t="shared" si="17"/>
        <v>0</v>
      </c>
      <c r="L98" s="12">
        <f t="shared" si="18"/>
        <v>0</v>
      </c>
      <c r="M98" s="17">
        <f t="shared" si="19"/>
        <v>114716.61</v>
      </c>
    </row>
    <row r="99" spans="1:13" x14ac:dyDescent="0.25">
      <c r="A99" s="9" t="s">
        <v>42</v>
      </c>
      <c r="B99" s="10" t="s">
        <v>19</v>
      </c>
      <c r="C99" s="10" t="str">
        <f t="shared" si="10"/>
        <v>3</v>
      </c>
      <c r="D99" s="10" t="str">
        <f t="shared" si="11"/>
        <v>3</v>
      </c>
      <c r="E99" s="10" t="str">
        <f t="shared" si="12"/>
        <v>90</v>
      </c>
      <c r="F99" s="10" t="str">
        <f t="shared" si="13"/>
        <v>47</v>
      </c>
      <c r="G99" s="11">
        <v>707467.48</v>
      </c>
      <c r="H99" s="12">
        <f t="shared" si="14"/>
        <v>0</v>
      </c>
      <c r="I99" s="13">
        <f t="shared" si="15"/>
        <v>0</v>
      </c>
      <c r="J99" s="12">
        <f t="shared" si="16"/>
        <v>0</v>
      </c>
      <c r="K99" s="12">
        <f t="shared" si="17"/>
        <v>0</v>
      </c>
      <c r="L99" s="12">
        <f t="shared" si="18"/>
        <v>0</v>
      </c>
      <c r="M99" s="17">
        <f t="shared" si="19"/>
        <v>707467.48</v>
      </c>
    </row>
    <row r="100" spans="1:13" x14ac:dyDescent="0.25">
      <c r="A100" s="9" t="s">
        <v>42</v>
      </c>
      <c r="B100" s="10" t="s">
        <v>32</v>
      </c>
      <c r="C100" s="10" t="str">
        <f t="shared" si="10"/>
        <v>3</v>
      </c>
      <c r="D100" s="10" t="str">
        <f t="shared" si="11"/>
        <v>3</v>
      </c>
      <c r="E100" s="10" t="str">
        <f t="shared" si="12"/>
        <v>90</v>
      </c>
      <c r="F100" s="10" t="str">
        <f t="shared" si="13"/>
        <v>91</v>
      </c>
      <c r="G100" s="11">
        <v>2761.8</v>
      </c>
      <c r="H100" s="12">
        <f t="shared" si="14"/>
        <v>0</v>
      </c>
      <c r="I100" s="13">
        <f t="shared" si="15"/>
        <v>0</v>
      </c>
      <c r="J100" s="12">
        <f t="shared" si="16"/>
        <v>0</v>
      </c>
      <c r="K100" s="12">
        <f t="shared" si="17"/>
        <v>0</v>
      </c>
      <c r="L100" s="12">
        <f t="shared" si="18"/>
        <v>0</v>
      </c>
      <c r="M100" s="17">
        <f t="shared" si="19"/>
        <v>2761.8</v>
      </c>
    </row>
    <row r="101" spans="1:13" x14ac:dyDescent="0.25">
      <c r="A101" s="9" t="s">
        <v>42</v>
      </c>
      <c r="B101" s="10" t="s">
        <v>11</v>
      </c>
      <c r="C101" s="10" t="str">
        <f t="shared" si="10"/>
        <v>3</v>
      </c>
      <c r="D101" s="10" t="str">
        <f t="shared" si="11"/>
        <v>3</v>
      </c>
      <c r="E101" s="10" t="str">
        <f t="shared" si="12"/>
        <v>90</v>
      </c>
      <c r="F101" s="10" t="str">
        <f t="shared" si="13"/>
        <v>92</v>
      </c>
      <c r="G101" s="11">
        <v>2872.46</v>
      </c>
      <c r="H101" s="12">
        <f t="shared" si="14"/>
        <v>0</v>
      </c>
      <c r="I101" s="13">
        <f t="shared" si="15"/>
        <v>0</v>
      </c>
      <c r="J101" s="12">
        <f t="shared" si="16"/>
        <v>0</v>
      </c>
      <c r="K101" s="12">
        <f t="shared" si="17"/>
        <v>0</v>
      </c>
      <c r="L101" s="12">
        <f t="shared" si="18"/>
        <v>0</v>
      </c>
      <c r="M101" s="17">
        <f t="shared" si="19"/>
        <v>2872.46</v>
      </c>
    </row>
    <row r="102" spans="1:13" x14ac:dyDescent="0.25">
      <c r="A102" s="9" t="s">
        <v>42</v>
      </c>
      <c r="B102" s="10" t="s">
        <v>16</v>
      </c>
      <c r="C102" s="10" t="str">
        <f t="shared" si="10"/>
        <v>4</v>
      </c>
      <c r="D102" s="10" t="str">
        <f t="shared" si="11"/>
        <v>4</v>
      </c>
      <c r="E102" s="10" t="str">
        <f t="shared" si="12"/>
        <v>90</v>
      </c>
      <c r="F102" s="10" t="str">
        <f t="shared" si="13"/>
        <v>52</v>
      </c>
      <c r="G102" s="11">
        <v>398365.34</v>
      </c>
      <c r="H102" s="12">
        <f t="shared" si="14"/>
        <v>0</v>
      </c>
      <c r="I102" s="13">
        <f t="shared" si="15"/>
        <v>398365.34</v>
      </c>
      <c r="J102" s="12">
        <f t="shared" si="16"/>
        <v>0</v>
      </c>
      <c r="K102" s="12">
        <f t="shared" si="17"/>
        <v>0</v>
      </c>
      <c r="L102" s="12">
        <f t="shared" si="18"/>
        <v>0</v>
      </c>
      <c r="M102" s="17">
        <f t="shared" si="19"/>
        <v>0</v>
      </c>
    </row>
    <row r="103" spans="1:13" x14ac:dyDescent="0.25">
      <c r="A103" s="9" t="s">
        <v>45</v>
      </c>
      <c r="B103" s="10" t="s">
        <v>23</v>
      </c>
      <c r="C103" s="10" t="str">
        <f t="shared" si="10"/>
        <v>3</v>
      </c>
      <c r="D103" s="10" t="str">
        <f t="shared" si="11"/>
        <v>1</v>
      </c>
      <c r="E103" s="10" t="str">
        <f t="shared" si="12"/>
        <v>90</v>
      </c>
      <c r="F103" s="10" t="str">
        <f t="shared" si="13"/>
        <v>11</v>
      </c>
      <c r="G103" s="11">
        <v>36370460.119999997</v>
      </c>
      <c r="H103" s="12">
        <f t="shared" si="14"/>
        <v>0</v>
      </c>
      <c r="I103" s="13">
        <f t="shared" si="15"/>
        <v>0</v>
      </c>
      <c r="J103" s="12">
        <f t="shared" si="16"/>
        <v>0</v>
      </c>
      <c r="K103" s="12">
        <f t="shared" si="17"/>
        <v>0</v>
      </c>
      <c r="L103" s="12">
        <f t="shared" si="18"/>
        <v>0</v>
      </c>
      <c r="M103" s="17">
        <f t="shared" si="19"/>
        <v>36370460.119999997</v>
      </c>
    </row>
    <row r="104" spans="1:13" x14ac:dyDescent="0.25">
      <c r="A104" s="9" t="s">
        <v>45</v>
      </c>
      <c r="B104" s="10" t="s">
        <v>24</v>
      </c>
      <c r="C104" s="10" t="str">
        <f t="shared" si="10"/>
        <v>3</v>
      </c>
      <c r="D104" s="10" t="str">
        <f t="shared" si="11"/>
        <v>1</v>
      </c>
      <c r="E104" s="10" t="str">
        <f t="shared" si="12"/>
        <v>90</v>
      </c>
      <c r="F104" s="10" t="str">
        <f t="shared" si="13"/>
        <v>13</v>
      </c>
      <c r="G104" s="11">
        <v>1033554.99</v>
      </c>
      <c r="H104" s="12">
        <f t="shared" si="14"/>
        <v>0</v>
      </c>
      <c r="I104" s="13">
        <f t="shared" si="15"/>
        <v>0</v>
      </c>
      <c r="J104" s="12">
        <f t="shared" si="16"/>
        <v>0</v>
      </c>
      <c r="K104" s="12">
        <f t="shared" si="17"/>
        <v>0</v>
      </c>
      <c r="L104" s="12">
        <f t="shared" si="18"/>
        <v>0</v>
      </c>
      <c r="M104" s="17">
        <f t="shared" si="19"/>
        <v>1033554.99</v>
      </c>
    </row>
    <row r="105" spans="1:13" x14ac:dyDescent="0.25">
      <c r="A105" s="9" t="s">
        <v>45</v>
      </c>
      <c r="B105" s="10" t="s">
        <v>46</v>
      </c>
      <c r="C105" s="10" t="str">
        <f t="shared" si="10"/>
        <v>3</v>
      </c>
      <c r="D105" s="10" t="str">
        <f t="shared" si="11"/>
        <v>1</v>
      </c>
      <c r="E105" s="10" t="str">
        <f t="shared" si="12"/>
        <v>90</v>
      </c>
      <c r="F105" s="10" t="str">
        <f t="shared" si="13"/>
        <v>34</v>
      </c>
      <c r="G105" s="11">
        <v>1514464.13</v>
      </c>
      <c r="H105" s="12">
        <f t="shared" si="14"/>
        <v>0</v>
      </c>
      <c r="I105" s="13">
        <f t="shared" si="15"/>
        <v>0</v>
      </c>
      <c r="J105" s="12">
        <f t="shared" si="16"/>
        <v>0</v>
      </c>
      <c r="K105" s="12">
        <f t="shared" si="17"/>
        <v>0</v>
      </c>
      <c r="L105" s="12">
        <f t="shared" si="18"/>
        <v>0</v>
      </c>
      <c r="M105" s="17">
        <f t="shared" si="19"/>
        <v>1514464.13</v>
      </c>
    </row>
    <row r="106" spans="1:13" x14ac:dyDescent="0.25">
      <c r="A106" s="9" t="s">
        <v>45</v>
      </c>
      <c r="B106" s="10" t="s">
        <v>26</v>
      </c>
      <c r="C106" s="10" t="str">
        <f t="shared" si="10"/>
        <v>3</v>
      </c>
      <c r="D106" s="10" t="str">
        <f t="shared" si="11"/>
        <v>1</v>
      </c>
      <c r="E106" s="10" t="str">
        <f t="shared" si="12"/>
        <v>91</v>
      </c>
      <c r="F106" s="10" t="str">
        <f t="shared" si="13"/>
        <v>13</v>
      </c>
      <c r="G106" s="11">
        <v>4161297.4</v>
      </c>
      <c r="H106" s="12">
        <f t="shared" si="14"/>
        <v>0</v>
      </c>
      <c r="I106" s="13">
        <f t="shared" si="15"/>
        <v>0</v>
      </c>
      <c r="J106" s="12">
        <f t="shared" si="16"/>
        <v>0</v>
      </c>
      <c r="K106" s="12">
        <f t="shared" si="17"/>
        <v>0</v>
      </c>
      <c r="L106" s="12">
        <f t="shared" si="18"/>
        <v>0</v>
      </c>
      <c r="M106" s="17">
        <f t="shared" si="19"/>
        <v>4161297.4</v>
      </c>
    </row>
    <row r="107" spans="1:13" x14ac:dyDescent="0.25">
      <c r="A107" s="9" t="s">
        <v>45</v>
      </c>
      <c r="B107" s="10" t="s">
        <v>30</v>
      </c>
      <c r="C107" s="10" t="str">
        <f t="shared" si="10"/>
        <v>3</v>
      </c>
      <c r="D107" s="10" t="str">
        <f t="shared" si="11"/>
        <v>3</v>
      </c>
      <c r="E107" s="10" t="str">
        <f t="shared" si="12"/>
        <v>40</v>
      </c>
      <c r="F107" s="10" t="str">
        <f t="shared" si="13"/>
        <v>41</v>
      </c>
      <c r="G107" s="11">
        <v>793068.56</v>
      </c>
      <c r="H107" s="12">
        <f t="shared" si="14"/>
        <v>0</v>
      </c>
      <c r="I107" s="13">
        <f t="shared" si="15"/>
        <v>0</v>
      </c>
      <c r="J107" s="12">
        <f t="shared" si="16"/>
        <v>0</v>
      </c>
      <c r="K107" s="12">
        <f t="shared" si="17"/>
        <v>0</v>
      </c>
      <c r="L107" s="12">
        <f t="shared" si="18"/>
        <v>0</v>
      </c>
      <c r="M107" s="17">
        <f t="shared" si="19"/>
        <v>793068.56</v>
      </c>
    </row>
    <row r="108" spans="1:13" x14ac:dyDescent="0.25">
      <c r="A108" s="9" t="s">
        <v>45</v>
      </c>
      <c r="B108" s="10" t="s">
        <v>39</v>
      </c>
      <c r="C108" s="10" t="str">
        <f t="shared" si="10"/>
        <v>3</v>
      </c>
      <c r="D108" s="10" t="str">
        <f t="shared" si="11"/>
        <v>3</v>
      </c>
      <c r="E108" s="10" t="str">
        <f t="shared" si="12"/>
        <v>50</v>
      </c>
      <c r="F108" s="10" t="str">
        <f t="shared" si="13"/>
        <v>41</v>
      </c>
      <c r="G108" s="11">
        <v>2986338.77</v>
      </c>
      <c r="H108" s="12">
        <f t="shared" si="14"/>
        <v>0</v>
      </c>
      <c r="I108" s="13">
        <f t="shared" si="15"/>
        <v>0</v>
      </c>
      <c r="J108" s="12">
        <f t="shared" si="16"/>
        <v>0</v>
      </c>
      <c r="K108" s="12">
        <f t="shared" si="17"/>
        <v>0</v>
      </c>
      <c r="L108" s="12">
        <f t="shared" si="18"/>
        <v>0</v>
      </c>
      <c r="M108" s="17">
        <f t="shared" si="19"/>
        <v>2986338.77</v>
      </c>
    </row>
    <row r="109" spans="1:13" x14ac:dyDescent="0.25">
      <c r="A109" s="9" t="s">
        <v>45</v>
      </c>
      <c r="B109" s="10" t="s">
        <v>5</v>
      </c>
      <c r="C109" s="10" t="str">
        <f t="shared" si="10"/>
        <v>3</v>
      </c>
      <c r="D109" s="10" t="str">
        <f t="shared" si="11"/>
        <v>3</v>
      </c>
      <c r="E109" s="10" t="str">
        <f t="shared" si="12"/>
        <v>90</v>
      </c>
      <c r="F109" s="10" t="str">
        <f t="shared" si="13"/>
        <v>30</v>
      </c>
      <c r="G109" s="11">
        <v>27085198.670000002</v>
      </c>
      <c r="H109" s="12">
        <f t="shared" si="14"/>
        <v>0</v>
      </c>
      <c r="I109" s="13">
        <f t="shared" si="15"/>
        <v>0</v>
      </c>
      <c r="J109" s="12">
        <f t="shared" si="16"/>
        <v>0</v>
      </c>
      <c r="K109" s="12">
        <f t="shared" si="17"/>
        <v>0</v>
      </c>
      <c r="L109" s="12">
        <f t="shared" si="18"/>
        <v>0</v>
      </c>
      <c r="M109" s="17">
        <f t="shared" si="19"/>
        <v>27085198.670000002</v>
      </c>
    </row>
    <row r="110" spans="1:13" x14ac:dyDescent="0.25">
      <c r="A110" s="9" t="s">
        <v>45</v>
      </c>
      <c r="B110" s="10" t="s">
        <v>18</v>
      </c>
      <c r="C110" s="10" t="str">
        <f t="shared" si="10"/>
        <v>3</v>
      </c>
      <c r="D110" s="10" t="str">
        <f t="shared" si="11"/>
        <v>3</v>
      </c>
      <c r="E110" s="10" t="str">
        <f t="shared" si="12"/>
        <v>90</v>
      </c>
      <c r="F110" s="10" t="str">
        <f t="shared" si="13"/>
        <v>33</v>
      </c>
      <c r="G110" s="11">
        <v>1986046.29</v>
      </c>
      <c r="H110" s="12">
        <f t="shared" si="14"/>
        <v>0</v>
      </c>
      <c r="I110" s="13">
        <f t="shared" si="15"/>
        <v>0</v>
      </c>
      <c r="J110" s="12">
        <f t="shared" si="16"/>
        <v>0</v>
      </c>
      <c r="K110" s="12">
        <f t="shared" si="17"/>
        <v>0</v>
      </c>
      <c r="L110" s="12">
        <f t="shared" si="18"/>
        <v>0</v>
      </c>
      <c r="M110" s="17">
        <f t="shared" si="19"/>
        <v>1986046.29</v>
      </c>
    </row>
    <row r="111" spans="1:13" x14ac:dyDescent="0.25">
      <c r="A111" s="9" t="s">
        <v>45</v>
      </c>
      <c r="B111" s="10" t="s">
        <v>7</v>
      </c>
      <c r="C111" s="10" t="str">
        <f t="shared" si="10"/>
        <v>3</v>
      </c>
      <c r="D111" s="10" t="str">
        <f t="shared" si="11"/>
        <v>3</v>
      </c>
      <c r="E111" s="10" t="str">
        <f t="shared" si="12"/>
        <v>90</v>
      </c>
      <c r="F111" s="10" t="str">
        <f t="shared" si="13"/>
        <v>35</v>
      </c>
      <c r="G111" s="11">
        <v>15185</v>
      </c>
      <c r="H111" s="12">
        <f t="shared" si="14"/>
        <v>0</v>
      </c>
      <c r="I111" s="13">
        <f t="shared" si="15"/>
        <v>0</v>
      </c>
      <c r="J111" s="12">
        <f t="shared" si="16"/>
        <v>0</v>
      </c>
      <c r="K111" s="12">
        <f t="shared" si="17"/>
        <v>0</v>
      </c>
      <c r="L111" s="12">
        <f t="shared" si="18"/>
        <v>0</v>
      </c>
      <c r="M111" s="17">
        <f t="shared" si="19"/>
        <v>15185</v>
      </c>
    </row>
    <row r="112" spans="1:13" x14ac:dyDescent="0.25">
      <c r="A112" s="9" t="s">
        <v>45</v>
      </c>
      <c r="B112" s="10" t="s">
        <v>8</v>
      </c>
      <c r="C112" s="10" t="str">
        <f t="shared" si="10"/>
        <v>3</v>
      </c>
      <c r="D112" s="10" t="str">
        <f t="shared" si="11"/>
        <v>3</v>
      </c>
      <c r="E112" s="10" t="str">
        <f t="shared" si="12"/>
        <v>90</v>
      </c>
      <c r="F112" s="10" t="str">
        <f t="shared" si="13"/>
        <v>36</v>
      </c>
      <c r="G112" s="11">
        <v>197979.88</v>
      </c>
      <c r="H112" s="12">
        <f t="shared" si="14"/>
        <v>0</v>
      </c>
      <c r="I112" s="13">
        <f t="shared" si="15"/>
        <v>0</v>
      </c>
      <c r="J112" s="12">
        <f t="shared" si="16"/>
        <v>0</v>
      </c>
      <c r="K112" s="12">
        <f t="shared" si="17"/>
        <v>0</v>
      </c>
      <c r="L112" s="12">
        <f t="shared" si="18"/>
        <v>0</v>
      </c>
      <c r="M112" s="17">
        <f t="shared" si="19"/>
        <v>197979.88</v>
      </c>
    </row>
    <row r="113" spans="1:13" x14ac:dyDescent="0.25">
      <c r="A113" s="9" t="s">
        <v>45</v>
      </c>
      <c r="B113" s="10" t="s">
        <v>10</v>
      </c>
      <c r="C113" s="10" t="str">
        <f t="shared" si="10"/>
        <v>3</v>
      </c>
      <c r="D113" s="10" t="str">
        <f t="shared" si="11"/>
        <v>3</v>
      </c>
      <c r="E113" s="10" t="str">
        <f t="shared" si="12"/>
        <v>90</v>
      </c>
      <c r="F113" s="10" t="str">
        <f t="shared" si="13"/>
        <v>39</v>
      </c>
      <c r="G113" s="11">
        <v>4904176.97</v>
      </c>
      <c r="H113" s="12">
        <f t="shared" si="14"/>
        <v>0</v>
      </c>
      <c r="I113" s="13">
        <f t="shared" si="15"/>
        <v>0</v>
      </c>
      <c r="J113" s="12">
        <f t="shared" si="16"/>
        <v>0</v>
      </c>
      <c r="K113" s="12">
        <f t="shared" si="17"/>
        <v>0</v>
      </c>
      <c r="L113" s="12">
        <f t="shared" si="18"/>
        <v>0</v>
      </c>
      <c r="M113" s="17">
        <f t="shared" si="19"/>
        <v>4904176.97</v>
      </c>
    </row>
    <row r="114" spans="1:13" x14ac:dyDescent="0.25">
      <c r="A114" s="9" t="s">
        <v>45</v>
      </c>
      <c r="B114" s="10" t="s">
        <v>40</v>
      </c>
      <c r="C114" s="10" t="str">
        <f t="shared" si="10"/>
        <v>3</v>
      </c>
      <c r="D114" s="10" t="str">
        <f t="shared" si="11"/>
        <v>3</v>
      </c>
      <c r="E114" s="10" t="str">
        <f t="shared" si="12"/>
        <v>90</v>
      </c>
      <c r="F114" s="10" t="str">
        <f t="shared" si="13"/>
        <v>48</v>
      </c>
      <c r="G114" s="11">
        <v>4925.25</v>
      </c>
      <c r="H114" s="12">
        <f t="shared" si="14"/>
        <v>0</v>
      </c>
      <c r="I114" s="13">
        <f t="shared" si="15"/>
        <v>0</v>
      </c>
      <c r="J114" s="12">
        <f t="shared" si="16"/>
        <v>0</v>
      </c>
      <c r="K114" s="12">
        <f t="shared" si="17"/>
        <v>0</v>
      </c>
      <c r="L114" s="12">
        <f t="shared" si="18"/>
        <v>0</v>
      </c>
      <c r="M114" s="17">
        <f t="shared" si="19"/>
        <v>4925.25</v>
      </c>
    </row>
    <row r="115" spans="1:13" x14ac:dyDescent="0.25">
      <c r="A115" s="9" t="s">
        <v>45</v>
      </c>
      <c r="B115" s="10" t="s">
        <v>32</v>
      </c>
      <c r="C115" s="10" t="str">
        <f t="shared" si="10"/>
        <v>3</v>
      </c>
      <c r="D115" s="10" t="str">
        <f t="shared" si="11"/>
        <v>3</v>
      </c>
      <c r="E115" s="10" t="str">
        <f t="shared" si="12"/>
        <v>90</v>
      </c>
      <c r="F115" s="10" t="str">
        <f t="shared" si="13"/>
        <v>91</v>
      </c>
      <c r="G115" s="11">
        <v>154143.32999999999</v>
      </c>
      <c r="H115" s="12">
        <f t="shared" si="14"/>
        <v>0</v>
      </c>
      <c r="I115" s="13">
        <f t="shared" si="15"/>
        <v>0</v>
      </c>
      <c r="J115" s="12">
        <f t="shared" si="16"/>
        <v>0</v>
      </c>
      <c r="K115" s="12">
        <f t="shared" si="17"/>
        <v>0</v>
      </c>
      <c r="L115" s="12">
        <f t="shared" si="18"/>
        <v>0</v>
      </c>
      <c r="M115" s="17">
        <f t="shared" si="19"/>
        <v>154143.32999999999</v>
      </c>
    </row>
    <row r="116" spans="1:13" x14ac:dyDescent="0.25">
      <c r="A116" s="9" t="s">
        <v>45</v>
      </c>
      <c r="B116" s="10" t="s">
        <v>11</v>
      </c>
      <c r="C116" s="10" t="str">
        <f t="shared" si="10"/>
        <v>3</v>
      </c>
      <c r="D116" s="10" t="str">
        <f t="shared" si="11"/>
        <v>3</v>
      </c>
      <c r="E116" s="10" t="str">
        <f t="shared" si="12"/>
        <v>90</v>
      </c>
      <c r="F116" s="10" t="str">
        <f t="shared" si="13"/>
        <v>92</v>
      </c>
      <c r="G116" s="11">
        <v>122606.02</v>
      </c>
      <c r="H116" s="12">
        <f t="shared" si="14"/>
        <v>0</v>
      </c>
      <c r="I116" s="13">
        <f t="shared" si="15"/>
        <v>0</v>
      </c>
      <c r="J116" s="12">
        <f t="shared" si="16"/>
        <v>0</v>
      </c>
      <c r="K116" s="12">
        <f t="shared" si="17"/>
        <v>0</v>
      </c>
      <c r="L116" s="12">
        <f t="shared" si="18"/>
        <v>0</v>
      </c>
      <c r="M116" s="17">
        <f t="shared" si="19"/>
        <v>122606.02</v>
      </c>
    </row>
    <row r="117" spans="1:13" x14ac:dyDescent="0.25">
      <c r="A117" s="9" t="s">
        <v>45</v>
      </c>
      <c r="B117" s="10" t="s">
        <v>33</v>
      </c>
      <c r="C117" s="10" t="str">
        <f t="shared" si="10"/>
        <v>4</v>
      </c>
      <c r="D117" s="10" t="str">
        <f t="shared" si="11"/>
        <v>4</v>
      </c>
      <c r="E117" s="10" t="str">
        <f t="shared" si="12"/>
        <v>40</v>
      </c>
      <c r="F117" s="10" t="str">
        <f t="shared" si="13"/>
        <v>42</v>
      </c>
      <c r="G117" s="11">
        <v>1259000</v>
      </c>
      <c r="H117" s="12">
        <f t="shared" si="14"/>
        <v>0</v>
      </c>
      <c r="I117" s="13">
        <f t="shared" si="15"/>
        <v>1259000</v>
      </c>
      <c r="J117" s="12">
        <f t="shared" si="16"/>
        <v>0</v>
      </c>
      <c r="K117" s="12">
        <f t="shared" si="17"/>
        <v>0</v>
      </c>
      <c r="L117" s="12">
        <f t="shared" si="18"/>
        <v>0</v>
      </c>
      <c r="M117" s="17">
        <f t="shared" si="19"/>
        <v>0</v>
      </c>
    </row>
    <row r="118" spans="1:13" x14ac:dyDescent="0.25">
      <c r="A118" s="9" t="s">
        <v>45</v>
      </c>
      <c r="B118" s="10" t="s">
        <v>34</v>
      </c>
      <c r="C118" s="10" t="str">
        <f t="shared" si="10"/>
        <v>4</v>
      </c>
      <c r="D118" s="10" t="str">
        <f t="shared" si="11"/>
        <v>4</v>
      </c>
      <c r="E118" s="10" t="str">
        <f t="shared" si="12"/>
        <v>50</v>
      </c>
      <c r="F118" s="10" t="str">
        <f t="shared" si="13"/>
        <v>42</v>
      </c>
      <c r="G118" s="11">
        <v>561100</v>
      </c>
      <c r="H118" s="12">
        <f t="shared" si="14"/>
        <v>0</v>
      </c>
      <c r="I118" s="13">
        <f t="shared" si="15"/>
        <v>561100</v>
      </c>
      <c r="J118" s="12">
        <f t="shared" si="16"/>
        <v>0</v>
      </c>
      <c r="K118" s="12">
        <f t="shared" si="17"/>
        <v>0</v>
      </c>
      <c r="L118" s="12">
        <f t="shared" si="18"/>
        <v>0</v>
      </c>
      <c r="M118" s="17">
        <f t="shared" si="19"/>
        <v>0</v>
      </c>
    </row>
    <row r="119" spans="1:13" x14ac:dyDescent="0.25">
      <c r="A119" s="9" t="s">
        <v>45</v>
      </c>
      <c r="B119" s="10" t="s">
        <v>15</v>
      </c>
      <c r="C119" s="10" t="str">
        <f t="shared" si="10"/>
        <v>4</v>
      </c>
      <c r="D119" s="10" t="str">
        <f t="shared" si="11"/>
        <v>4</v>
      </c>
      <c r="E119" s="10" t="str">
        <f t="shared" si="12"/>
        <v>90</v>
      </c>
      <c r="F119" s="10" t="str">
        <f t="shared" si="13"/>
        <v>51</v>
      </c>
      <c r="G119" s="11">
        <v>1259619.23</v>
      </c>
      <c r="H119" s="12">
        <f t="shared" si="14"/>
        <v>0</v>
      </c>
      <c r="I119" s="13">
        <f t="shared" si="15"/>
        <v>1259619.23</v>
      </c>
      <c r="J119" s="12">
        <f t="shared" si="16"/>
        <v>0</v>
      </c>
      <c r="K119" s="12">
        <f t="shared" si="17"/>
        <v>0</v>
      </c>
      <c r="L119" s="12">
        <f t="shared" si="18"/>
        <v>0</v>
      </c>
      <c r="M119" s="17">
        <f t="shared" si="19"/>
        <v>0</v>
      </c>
    </row>
    <row r="120" spans="1:13" x14ac:dyDescent="0.25">
      <c r="A120" s="9" t="s">
        <v>45</v>
      </c>
      <c r="B120" s="10" t="s">
        <v>16</v>
      </c>
      <c r="C120" s="10" t="str">
        <f t="shared" si="10"/>
        <v>4</v>
      </c>
      <c r="D120" s="10" t="str">
        <f t="shared" si="11"/>
        <v>4</v>
      </c>
      <c r="E120" s="10" t="str">
        <f t="shared" si="12"/>
        <v>90</v>
      </c>
      <c r="F120" s="10" t="str">
        <f t="shared" si="13"/>
        <v>52</v>
      </c>
      <c r="G120" s="11">
        <v>12217612.550000001</v>
      </c>
      <c r="H120" s="12">
        <f t="shared" si="14"/>
        <v>0</v>
      </c>
      <c r="I120" s="13">
        <f t="shared" si="15"/>
        <v>12217612.550000001</v>
      </c>
      <c r="J120" s="12">
        <f t="shared" si="16"/>
        <v>0</v>
      </c>
      <c r="K120" s="12">
        <f t="shared" si="17"/>
        <v>0</v>
      </c>
      <c r="L120" s="12">
        <f t="shared" si="18"/>
        <v>0</v>
      </c>
      <c r="M120" s="17">
        <f t="shared" si="19"/>
        <v>0</v>
      </c>
    </row>
    <row r="121" spans="1:13" x14ac:dyDescent="0.25">
      <c r="A121" s="9" t="s">
        <v>47</v>
      </c>
      <c r="B121" s="10" t="s">
        <v>5</v>
      </c>
      <c r="C121" s="10" t="str">
        <f t="shared" si="10"/>
        <v>3</v>
      </c>
      <c r="D121" s="10" t="str">
        <f t="shared" si="11"/>
        <v>3</v>
      </c>
      <c r="E121" s="10" t="str">
        <f t="shared" si="12"/>
        <v>90</v>
      </c>
      <c r="F121" s="10" t="str">
        <f t="shared" si="13"/>
        <v>30</v>
      </c>
      <c r="G121" s="11">
        <v>32367.66</v>
      </c>
      <c r="H121" s="12">
        <f t="shared" si="14"/>
        <v>0</v>
      </c>
      <c r="I121" s="13">
        <f t="shared" si="15"/>
        <v>0</v>
      </c>
      <c r="J121" s="12">
        <f t="shared" si="16"/>
        <v>0</v>
      </c>
      <c r="K121" s="12">
        <f t="shared" si="17"/>
        <v>0</v>
      </c>
      <c r="L121" s="12">
        <f t="shared" si="18"/>
        <v>0</v>
      </c>
      <c r="M121" s="17">
        <f t="shared" si="19"/>
        <v>32367.66</v>
      </c>
    </row>
    <row r="122" spans="1:13" x14ac:dyDescent="0.25">
      <c r="A122" s="9" t="s">
        <v>47</v>
      </c>
      <c r="B122" s="10" t="s">
        <v>8</v>
      </c>
      <c r="C122" s="10" t="str">
        <f t="shared" si="10"/>
        <v>3</v>
      </c>
      <c r="D122" s="10" t="str">
        <f t="shared" si="11"/>
        <v>3</v>
      </c>
      <c r="E122" s="10" t="str">
        <f t="shared" si="12"/>
        <v>90</v>
      </c>
      <c r="F122" s="10" t="str">
        <f t="shared" si="13"/>
        <v>36</v>
      </c>
      <c r="G122" s="11">
        <v>411342.81</v>
      </c>
      <c r="H122" s="12">
        <f t="shared" si="14"/>
        <v>0</v>
      </c>
      <c r="I122" s="13">
        <f t="shared" si="15"/>
        <v>0</v>
      </c>
      <c r="J122" s="12">
        <f t="shared" si="16"/>
        <v>0</v>
      </c>
      <c r="K122" s="12">
        <f t="shared" si="17"/>
        <v>0</v>
      </c>
      <c r="L122" s="12">
        <f t="shared" si="18"/>
        <v>0</v>
      </c>
      <c r="M122" s="17">
        <f t="shared" si="19"/>
        <v>411342.81</v>
      </c>
    </row>
    <row r="123" spans="1:13" x14ac:dyDescent="0.25">
      <c r="A123" s="9" t="s">
        <v>47</v>
      </c>
      <c r="B123" s="10" t="s">
        <v>10</v>
      </c>
      <c r="C123" s="10" t="str">
        <f t="shared" si="10"/>
        <v>3</v>
      </c>
      <c r="D123" s="10" t="str">
        <f t="shared" si="11"/>
        <v>3</v>
      </c>
      <c r="E123" s="10" t="str">
        <f t="shared" si="12"/>
        <v>90</v>
      </c>
      <c r="F123" s="10" t="str">
        <f t="shared" si="13"/>
        <v>39</v>
      </c>
      <c r="G123" s="11">
        <v>26850</v>
      </c>
      <c r="H123" s="12">
        <f t="shared" si="14"/>
        <v>0</v>
      </c>
      <c r="I123" s="13">
        <f t="shared" si="15"/>
        <v>0</v>
      </c>
      <c r="J123" s="12">
        <f t="shared" si="16"/>
        <v>0</v>
      </c>
      <c r="K123" s="12">
        <f t="shared" si="17"/>
        <v>0</v>
      </c>
      <c r="L123" s="12">
        <f t="shared" si="18"/>
        <v>0</v>
      </c>
      <c r="M123" s="17">
        <f t="shared" si="19"/>
        <v>26850</v>
      </c>
    </row>
    <row r="124" spans="1:13" x14ac:dyDescent="0.25">
      <c r="A124" s="9" t="s">
        <v>47</v>
      </c>
      <c r="B124" s="10" t="s">
        <v>16</v>
      </c>
      <c r="C124" s="10" t="str">
        <f t="shared" si="10"/>
        <v>4</v>
      </c>
      <c r="D124" s="10" t="str">
        <f t="shared" si="11"/>
        <v>4</v>
      </c>
      <c r="E124" s="10" t="str">
        <f t="shared" si="12"/>
        <v>90</v>
      </c>
      <c r="F124" s="10" t="str">
        <f t="shared" si="13"/>
        <v>52</v>
      </c>
      <c r="G124" s="11">
        <v>15198</v>
      </c>
      <c r="H124" s="12">
        <f t="shared" si="14"/>
        <v>0</v>
      </c>
      <c r="I124" s="13">
        <f t="shared" si="15"/>
        <v>15198</v>
      </c>
      <c r="J124" s="12">
        <f t="shared" si="16"/>
        <v>0</v>
      </c>
      <c r="K124" s="12">
        <f t="shared" si="17"/>
        <v>0</v>
      </c>
      <c r="L124" s="12">
        <f t="shared" si="18"/>
        <v>0</v>
      </c>
      <c r="M124" s="17">
        <f t="shared" si="19"/>
        <v>0</v>
      </c>
    </row>
    <row r="125" spans="1:13" x14ac:dyDescent="0.25">
      <c r="A125" s="9" t="s">
        <v>48</v>
      </c>
      <c r="B125" s="10" t="s">
        <v>49</v>
      </c>
      <c r="C125" s="10" t="str">
        <f t="shared" si="10"/>
        <v>3</v>
      </c>
      <c r="D125" s="10" t="str">
        <f t="shared" si="11"/>
        <v>1</v>
      </c>
      <c r="E125" s="10" t="str">
        <f t="shared" si="12"/>
        <v>90</v>
      </c>
      <c r="F125" s="10" t="str">
        <f t="shared" si="13"/>
        <v>04</v>
      </c>
      <c r="G125" s="11">
        <v>363619.26</v>
      </c>
      <c r="H125" s="12">
        <f t="shared" si="14"/>
        <v>0</v>
      </c>
      <c r="I125" s="13">
        <f t="shared" si="15"/>
        <v>0</v>
      </c>
      <c r="J125" s="12">
        <f t="shared" si="16"/>
        <v>0</v>
      </c>
      <c r="K125" s="12">
        <f t="shared" si="17"/>
        <v>0</v>
      </c>
      <c r="L125" s="12">
        <f t="shared" si="18"/>
        <v>0</v>
      </c>
      <c r="M125" s="17">
        <f t="shared" si="19"/>
        <v>363619.26</v>
      </c>
    </row>
    <row r="126" spans="1:13" x14ac:dyDescent="0.25">
      <c r="A126" s="9" t="s">
        <v>48</v>
      </c>
      <c r="B126" s="10" t="s">
        <v>23</v>
      </c>
      <c r="C126" s="10" t="str">
        <f t="shared" si="10"/>
        <v>3</v>
      </c>
      <c r="D126" s="10" t="str">
        <f t="shared" si="11"/>
        <v>1</v>
      </c>
      <c r="E126" s="10" t="str">
        <f t="shared" si="12"/>
        <v>90</v>
      </c>
      <c r="F126" s="10" t="str">
        <f t="shared" si="13"/>
        <v>11</v>
      </c>
      <c r="G126" s="11">
        <v>3958455.36</v>
      </c>
      <c r="H126" s="12">
        <f t="shared" si="14"/>
        <v>0</v>
      </c>
      <c r="I126" s="13">
        <f t="shared" si="15"/>
        <v>0</v>
      </c>
      <c r="J126" s="12">
        <f t="shared" si="16"/>
        <v>0</v>
      </c>
      <c r="K126" s="12">
        <f t="shared" si="17"/>
        <v>0</v>
      </c>
      <c r="L126" s="12">
        <f t="shared" si="18"/>
        <v>0</v>
      </c>
      <c r="M126" s="17">
        <f t="shared" si="19"/>
        <v>3958455.36</v>
      </c>
    </row>
    <row r="127" spans="1:13" x14ac:dyDescent="0.25">
      <c r="A127" s="9" t="s">
        <v>48</v>
      </c>
      <c r="B127" s="10" t="s">
        <v>24</v>
      </c>
      <c r="C127" s="10" t="str">
        <f t="shared" si="10"/>
        <v>3</v>
      </c>
      <c r="D127" s="10" t="str">
        <f t="shared" si="11"/>
        <v>1</v>
      </c>
      <c r="E127" s="10" t="str">
        <f t="shared" si="12"/>
        <v>90</v>
      </c>
      <c r="F127" s="10" t="str">
        <f t="shared" si="13"/>
        <v>13</v>
      </c>
      <c r="G127" s="11">
        <v>270124.12</v>
      </c>
      <c r="H127" s="12">
        <f t="shared" si="14"/>
        <v>0</v>
      </c>
      <c r="I127" s="13">
        <f t="shared" si="15"/>
        <v>0</v>
      </c>
      <c r="J127" s="12">
        <f t="shared" si="16"/>
        <v>0</v>
      </c>
      <c r="K127" s="12">
        <f t="shared" si="17"/>
        <v>0</v>
      </c>
      <c r="L127" s="12">
        <f t="shared" si="18"/>
        <v>0</v>
      </c>
      <c r="M127" s="17">
        <f t="shared" si="19"/>
        <v>270124.12</v>
      </c>
    </row>
    <row r="128" spans="1:13" x14ac:dyDescent="0.25">
      <c r="A128" s="9" t="s">
        <v>48</v>
      </c>
      <c r="B128" s="10" t="s">
        <v>26</v>
      </c>
      <c r="C128" s="10" t="str">
        <f t="shared" si="10"/>
        <v>3</v>
      </c>
      <c r="D128" s="10" t="str">
        <f t="shared" si="11"/>
        <v>1</v>
      </c>
      <c r="E128" s="10" t="str">
        <f t="shared" si="12"/>
        <v>91</v>
      </c>
      <c r="F128" s="10" t="str">
        <f t="shared" si="13"/>
        <v>13</v>
      </c>
      <c r="G128" s="11">
        <v>4197101</v>
      </c>
      <c r="H128" s="12">
        <f t="shared" si="14"/>
        <v>0</v>
      </c>
      <c r="I128" s="13">
        <f t="shared" si="15"/>
        <v>0</v>
      </c>
      <c r="J128" s="12">
        <f t="shared" si="16"/>
        <v>0</v>
      </c>
      <c r="K128" s="12">
        <f t="shared" si="17"/>
        <v>0</v>
      </c>
      <c r="L128" s="12">
        <f t="shared" si="18"/>
        <v>0</v>
      </c>
      <c r="M128" s="17">
        <f t="shared" si="19"/>
        <v>4197101</v>
      </c>
    </row>
    <row r="129" spans="1:13" x14ac:dyDescent="0.25">
      <c r="A129" s="9" t="s">
        <v>48</v>
      </c>
      <c r="B129" s="10" t="s">
        <v>30</v>
      </c>
      <c r="C129" s="10" t="str">
        <f t="shared" si="10"/>
        <v>3</v>
      </c>
      <c r="D129" s="10" t="str">
        <f t="shared" si="11"/>
        <v>3</v>
      </c>
      <c r="E129" s="10" t="str">
        <f t="shared" si="12"/>
        <v>40</v>
      </c>
      <c r="F129" s="10" t="str">
        <f t="shared" si="13"/>
        <v>41</v>
      </c>
      <c r="G129" s="11">
        <v>2081539.5</v>
      </c>
      <c r="H129" s="12">
        <f t="shared" si="14"/>
        <v>0</v>
      </c>
      <c r="I129" s="13">
        <f t="shared" si="15"/>
        <v>0</v>
      </c>
      <c r="J129" s="12">
        <f t="shared" si="16"/>
        <v>0</v>
      </c>
      <c r="K129" s="12">
        <f t="shared" si="17"/>
        <v>0</v>
      </c>
      <c r="L129" s="12">
        <f t="shared" si="18"/>
        <v>0</v>
      </c>
      <c r="M129" s="17">
        <f t="shared" si="19"/>
        <v>2081539.5</v>
      </c>
    </row>
    <row r="130" spans="1:13" x14ac:dyDescent="0.25">
      <c r="A130" s="9" t="s">
        <v>48</v>
      </c>
      <c r="B130" s="10" t="s">
        <v>39</v>
      </c>
      <c r="C130" s="10" t="str">
        <f t="shared" si="10"/>
        <v>3</v>
      </c>
      <c r="D130" s="10" t="str">
        <f t="shared" si="11"/>
        <v>3</v>
      </c>
      <c r="E130" s="10" t="str">
        <f t="shared" si="12"/>
        <v>50</v>
      </c>
      <c r="F130" s="10" t="str">
        <f t="shared" si="13"/>
        <v>41</v>
      </c>
      <c r="G130" s="11">
        <v>3470260.6</v>
      </c>
      <c r="H130" s="12">
        <f t="shared" si="14"/>
        <v>0</v>
      </c>
      <c r="I130" s="13">
        <f t="shared" si="15"/>
        <v>0</v>
      </c>
      <c r="J130" s="12">
        <f t="shared" si="16"/>
        <v>0</v>
      </c>
      <c r="K130" s="12">
        <f t="shared" si="17"/>
        <v>0</v>
      </c>
      <c r="L130" s="12">
        <f t="shared" si="18"/>
        <v>0</v>
      </c>
      <c r="M130" s="17">
        <f t="shared" si="19"/>
        <v>3470260.6</v>
      </c>
    </row>
    <row r="131" spans="1:13" x14ac:dyDescent="0.25">
      <c r="A131" s="9" t="s">
        <v>48</v>
      </c>
      <c r="B131" s="10" t="s">
        <v>50</v>
      </c>
      <c r="C131" s="10" t="str">
        <f t="shared" ref="C131:C194" si="20">MID(B131,1,1)</f>
        <v>3</v>
      </c>
      <c r="D131" s="10" t="str">
        <f t="shared" ref="D131:D194" si="21">MID(B131,2,1)</f>
        <v>3</v>
      </c>
      <c r="E131" s="10" t="str">
        <f t="shared" ref="E131:E194" si="22">MID(B131,3,2)</f>
        <v>50</v>
      </c>
      <c r="F131" s="10" t="str">
        <f t="shared" ref="F131:F194" si="23">MID(B131,5,2)</f>
        <v>43</v>
      </c>
      <c r="G131" s="11">
        <v>895400</v>
      </c>
      <c r="H131" s="12">
        <f t="shared" ref="H131:H194" si="24">IF(D131="6",G131,0)</f>
        <v>0</v>
      </c>
      <c r="I131" s="13">
        <f t="shared" ref="I131:I194" si="25">IF(OR(D131="5",D131="4"),G131,0)</f>
        <v>0</v>
      </c>
      <c r="J131" s="12">
        <f t="shared" ref="J131:J194" si="26">IF(D131="2",G131,0)</f>
        <v>0</v>
      </c>
      <c r="K131" s="12">
        <f t="shared" ref="K131:K194" si="27">IF(AND(C131="3",D131="3",E131="20"),G131,0)</f>
        <v>0</v>
      </c>
      <c r="L131" s="12">
        <f t="shared" ref="L131:L194" si="28">IF(AND(C131="3",D131="3",E131="40",F131="81"),G131,0)</f>
        <v>0</v>
      </c>
      <c r="M131" s="17">
        <f t="shared" ref="M131:M194" si="29">G131-SUM(H131:L131)</f>
        <v>895400</v>
      </c>
    </row>
    <row r="132" spans="1:13" x14ac:dyDescent="0.25">
      <c r="A132" s="9" t="s">
        <v>48</v>
      </c>
      <c r="B132" s="10" t="s">
        <v>5</v>
      </c>
      <c r="C132" s="10" t="str">
        <f t="shared" si="20"/>
        <v>3</v>
      </c>
      <c r="D132" s="10" t="str">
        <f t="shared" si="21"/>
        <v>3</v>
      </c>
      <c r="E132" s="10" t="str">
        <f t="shared" si="22"/>
        <v>90</v>
      </c>
      <c r="F132" s="10" t="str">
        <f t="shared" si="23"/>
        <v>30</v>
      </c>
      <c r="G132" s="11">
        <v>1745466.66</v>
      </c>
      <c r="H132" s="12">
        <f t="shared" si="24"/>
        <v>0</v>
      </c>
      <c r="I132" s="13">
        <f t="shared" si="25"/>
        <v>0</v>
      </c>
      <c r="J132" s="12">
        <f t="shared" si="26"/>
        <v>0</v>
      </c>
      <c r="K132" s="12">
        <f t="shared" si="27"/>
        <v>0</v>
      </c>
      <c r="L132" s="12">
        <f t="shared" si="28"/>
        <v>0</v>
      </c>
      <c r="M132" s="17">
        <f t="shared" si="29"/>
        <v>1745466.66</v>
      </c>
    </row>
    <row r="133" spans="1:13" x14ac:dyDescent="0.25">
      <c r="A133" s="9" t="s">
        <v>48</v>
      </c>
      <c r="B133" s="10" t="s">
        <v>31</v>
      </c>
      <c r="C133" s="10" t="str">
        <f t="shared" si="20"/>
        <v>3</v>
      </c>
      <c r="D133" s="10" t="str">
        <f t="shared" si="21"/>
        <v>3</v>
      </c>
      <c r="E133" s="10" t="str">
        <f t="shared" si="22"/>
        <v>90</v>
      </c>
      <c r="F133" s="10" t="str">
        <f t="shared" si="23"/>
        <v>31</v>
      </c>
      <c r="G133" s="11">
        <v>7347.85</v>
      </c>
      <c r="H133" s="12">
        <f t="shared" si="24"/>
        <v>0</v>
      </c>
      <c r="I133" s="13">
        <f t="shared" si="25"/>
        <v>0</v>
      </c>
      <c r="J133" s="12">
        <f t="shared" si="26"/>
        <v>0</v>
      </c>
      <c r="K133" s="12">
        <f t="shared" si="27"/>
        <v>0</v>
      </c>
      <c r="L133" s="12">
        <f t="shared" si="28"/>
        <v>0</v>
      </c>
      <c r="M133" s="17">
        <f t="shared" si="29"/>
        <v>7347.85</v>
      </c>
    </row>
    <row r="134" spans="1:13" x14ac:dyDescent="0.25">
      <c r="A134" s="9" t="s">
        <v>48</v>
      </c>
      <c r="B134" s="10" t="s">
        <v>6</v>
      </c>
      <c r="C134" s="10" t="str">
        <f t="shared" si="20"/>
        <v>3</v>
      </c>
      <c r="D134" s="10" t="str">
        <f t="shared" si="21"/>
        <v>3</v>
      </c>
      <c r="E134" s="10" t="str">
        <f t="shared" si="22"/>
        <v>90</v>
      </c>
      <c r="F134" s="10" t="str">
        <f t="shared" si="23"/>
        <v>32</v>
      </c>
      <c r="G134" s="11">
        <v>28145.22</v>
      </c>
      <c r="H134" s="12">
        <f t="shared" si="24"/>
        <v>0</v>
      </c>
      <c r="I134" s="13">
        <f t="shared" si="25"/>
        <v>0</v>
      </c>
      <c r="J134" s="12">
        <f t="shared" si="26"/>
        <v>0</v>
      </c>
      <c r="K134" s="12">
        <f t="shared" si="27"/>
        <v>0</v>
      </c>
      <c r="L134" s="12">
        <f t="shared" si="28"/>
        <v>0</v>
      </c>
      <c r="M134" s="17">
        <f t="shared" si="29"/>
        <v>28145.22</v>
      </c>
    </row>
    <row r="135" spans="1:13" x14ac:dyDescent="0.25">
      <c r="A135" s="9" t="s">
        <v>48</v>
      </c>
      <c r="B135" s="10" t="s">
        <v>18</v>
      </c>
      <c r="C135" s="10" t="str">
        <f t="shared" si="20"/>
        <v>3</v>
      </c>
      <c r="D135" s="10" t="str">
        <f t="shared" si="21"/>
        <v>3</v>
      </c>
      <c r="E135" s="10" t="str">
        <f t="shared" si="22"/>
        <v>90</v>
      </c>
      <c r="F135" s="10" t="str">
        <f t="shared" si="23"/>
        <v>33</v>
      </c>
      <c r="G135" s="11">
        <v>97433.19</v>
      </c>
      <c r="H135" s="12">
        <f t="shared" si="24"/>
        <v>0</v>
      </c>
      <c r="I135" s="13">
        <f t="shared" si="25"/>
        <v>0</v>
      </c>
      <c r="J135" s="12">
        <f t="shared" si="26"/>
        <v>0</v>
      </c>
      <c r="K135" s="12">
        <f t="shared" si="27"/>
        <v>0</v>
      </c>
      <c r="L135" s="12">
        <f t="shared" si="28"/>
        <v>0</v>
      </c>
      <c r="M135" s="17">
        <f t="shared" si="29"/>
        <v>97433.19</v>
      </c>
    </row>
    <row r="136" spans="1:13" x14ac:dyDescent="0.25">
      <c r="A136" s="9" t="s">
        <v>48</v>
      </c>
      <c r="B136" s="10" t="s">
        <v>8</v>
      </c>
      <c r="C136" s="10" t="str">
        <f t="shared" si="20"/>
        <v>3</v>
      </c>
      <c r="D136" s="10" t="str">
        <f t="shared" si="21"/>
        <v>3</v>
      </c>
      <c r="E136" s="10" t="str">
        <f t="shared" si="22"/>
        <v>90</v>
      </c>
      <c r="F136" s="10" t="str">
        <f t="shared" si="23"/>
        <v>36</v>
      </c>
      <c r="G136" s="11">
        <v>89520.93</v>
      </c>
      <c r="H136" s="12">
        <f t="shared" si="24"/>
        <v>0</v>
      </c>
      <c r="I136" s="13">
        <f t="shared" si="25"/>
        <v>0</v>
      </c>
      <c r="J136" s="12">
        <f t="shared" si="26"/>
        <v>0</v>
      </c>
      <c r="K136" s="12">
        <f t="shared" si="27"/>
        <v>0</v>
      </c>
      <c r="L136" s="12">
        <f t="shared" si="28"/>
        <v>0</v>
      </c>
      <c r="M136" s="17">
        <f t="shared" si="29"/>
        <v>89520.93</v>
      </c>
    </row>
    <row r="137" spans="1:13" x14ac:dyDescent="0.25">
      <c r="A137" s="9" t="s">
        <v>48</v>
      </c>
      <c r="B137" s="10" t="s">
        <v>9</v>
      </c>
      <c r="C137" s="10" t="str">
        <f t="shared" si="20"/>
        <v>3</v>
      </c>
      <c r="D137" s="10" t="str">
        <f t="shared" si="21"/>
        <v>3</v>
      </c>
      <c r="E137" s="10" t="str">
        <f t="shared" si="22"/>
        <v>90</v>
      </c>
      <c r="F137" s="10" t="str">
        <f t="shared" si="23"/>
        <v>37</v>
      </c>
      <c r="G137" s="11">
        <v>238502.17</v>
      </c>
      <c r="H137" s="12">
        <f t="shared" si="24"/>
        <v>0</v>
      </c>
      <c r="I137" s="13">
        <f t="shared" si="25"/>
        <v>0</v>
      </c>
      <c r="J137" s="12">
        <f t="shared" si="26"/>
        <v>0</v>
      </c>
      <c r="K137" s="12">
        <f t="shared" si="27"/>
        <v>0</v>
      </c>
      <c r="L137" s="12">
        <f t="shared" si="28"/>
        <v>0</v>
      </c>
      <c r="M137" s="17">
        <f t="shared" si="29"/>
        <v>238502.17</v>
      </c>
    </row>
    <row r="138" spans="1:13" x14ac:dyDescent="0.25">
      <c r="A138" s="9" t="s">
        <v>48</v>
      </c>
      <c r="B138" s="10" t="s">
        <v>10</v>
      </c>
      <c r="C138" s="10" t="str">
        <f t="shared" si="20"/>
        <v>3</v>
      </c>
      <c r="D138" s="10" t="str">
        <f t="shared" si="21"/>
        <v>3</v>
      </c>
      <c r="E138" s="10" t="str">
        <f t="shared" si="22"/>
        <v>90</v>
      </c>
      <c r="F138" s="10" t="str">
        <f t="shared" si="23"/>
        <v>39</v>
      </c>
      <c r="G138" s="11">
        <v>7811908.21</v>
      </c>
      <c r="H138" s="12">
        <f t="shared" si="24"/>
        <v>0</v>
      </c>
      <c r="I138" s="13">
        <f t="shared" si="25"/>
        <v>0</v>
      </c>
      <c r="J138" s="12">
        <f t="shared" si="26"/>
        <v>0</v>
      </c>
      <c r="K138" s="12">
        <f t="shared" si="27"/>
        <v>0</v>
      </c>
      <c r="L138" s="12">
        <f t="shared" si="28"/>
        <v>0</v>
      </c>
      <c r="M138" s="17">
        <f t="shared" si="29"/>
        <v>7811908.21</v>
      </c>
    </row>
    <row r="139" spans="1:13" x14ac:dyDescent="0.25">
      <c r="A139" s="9" t="s">
        <v>48</v>
      </c>
      <c r="B139" s="10" t="s">
        <v>11</v>
      </c>
      <c r="C139" s="10" t="str">
        <f t="shared" si="20"/>
        <v>3</v>
      </c>
      <c r="D139" s="10" t="str">
        <f t="shared" si="21"/>
        <v>3</v>
      </c>
      <c r="E139" s="10" t="str">
        <f t="shared" si="22"/>
        <v>90</v>
      </c>
      <c r="F139" s="10" t="str">
        <f t="shared" si="23"/>
        <v>92</v>
      </c>
      <c r="G139" s="11">
        <v>552231.73</v>
      </c>
      <c r="H139" s="12">
        <f t="shared" si="24"/>
        <v>0</v>
      </c>
      <c r="I139" s="13">
        <f t="shared" si="25"/>
        <v>0</v>
      </c>
      <c r="J139" s="12">
        <f t="shared" si="26"/>
        <v>0</v>
      </c>
      <c r="K139" s="12">
        <f t="shared" si="27"/>
        <v>0</v>
      </c>
      <c r="L139" s="12">
        <f t="shared" si="28"/>
        <v>0</v>
      </c>
      <c r="M139" s="17">
        <f t="shared" si="29"/>
        <v>552231.73</v>
      </c>
    </row>
    <row r="140" spans="1:13" x14ac:dyDescent="0.25">
      <c r="A140" s="9" t="s">
        <v>48</v>
      </c>
      <c r="B140" s="10" t="s">
        <v>12</v>
      </c>
      <c r="C140" s="10" t="str">
        <f t="shared" si="20"/>
        <v>3</v>
      </c>
      <c r="D140" s="10" t="str">
        <f t="shared" si="21"/>
        <v>3</v>
      </c>
      <c r="E140" s="10" t="str">
        <f t="shared" si="22"/>
        <v>90</v>
      </c>
      <c r="F140" s="10" t="str">
        <f t="shared" si="23"/>
        <v>93</v>
      </c>
      <c r="G140" s="11">
        <v>56.5</v>
      </c>
      <c r="H140" s="12">
        <f t="shared" si="24"/>
        <v>0</v>
      </c>
      <c r="I140" s="13">
        <f t="shared" si="25"/>
        <v>0</v>
      </c>
      <c r="J140" s="12">
        <f t="shared" si="26"/>
        <v>0</v>
      </c>
      <c r="K140" s="12">
        <f t="shared" si="27"/>
        <v>0</v>
      </c>
      <c r="L140" s="12">
        <f t="shared" si="28"/>
        <v>0</v>
      </c>
      <c r="M140" s="17">
        <f t="shared" si="29"/>
        <v>56.5</v>
      </c>
    </row>
    <row r="141" spans="1:13" x14ac:dyDescent="0.25">
      <c r="A141" s="9" t="s">
        <v>48</v>
      </c>
      <c r="B141" s="10" t="s">
        <v>51</v>
      </c>
      <c r="C141" s="10" t="str">
        <f t="shared" si="20"/>
        <v>4</v>
      </c>
      <c r="D141" s="10" t="str">
        <f t="shared" si="21"/>
        <v>4</v>
      </c>
      <c r="E141" s="10" t="str">
        <f t="shared" si="22"/>
        <v>40</v>
      </c>
      <c r="F141" s="10" t="str">
        <f t="shared" si="23"/>
        <v>41</v>
      </c>
      <c r="G141" s="11">
        <v>57355.35</v>
      </c>
      <c r="H141" s="12">
        <f t="shared" si="24"/>
        <v>0</v>
      </c>
      <c r="I141" s="13">
        <f t="shared" si="25"/>
        <v>57355.35</v>
      </c>
      <c r="J141" s="12">
        <f t="shared" si="26"/>
        <v>0</v>
      </c>
      <c r="K141" s="12">
        <f t="shared" si="27"/>
        <v>0</v>
      </c>
      <c r="L141" s="12">
        <f t="shared" si="28"/>
        <v>0</v>
      </c>
      <c r="M141" s="17">
        <f t="shared" si="29"/>
        <v>0</v>
      </c>
    </row>
    <row r="142" spans="1:13" x14ac:dyDescent="0.25">
      <c r="A142" s="9" t="s">
        <v>48</v>
      </c>
      <c r="B142" s="10" t="s">
        <v>33</v>
      </c>
      <c r="C142" s="10" t="str">
        <f t="shared" si="20"/>
        <v>4</v>
      </c>
      <c r="D142" s="10" t="str">
        <f t="shared" si="21"/>
        <v>4</v>
      </c>
      <c r="E142" s="10" t="str">
        <f t="shared" si="22"/>
        <v>40</v>
      </c>
      <c r="F142" s="10" t="str">
        <f t="shared" si="23"/>
        <v>42</v>
      </c>
      <c r="G142" s="11">
        <v>935000</v>
      </c>
      <c r="H142" s="12">
        <f t="shared" si="24"/>
        <v>0</v>
      </c>
      <c r="I142" s="13">
        <f t="shared" si="25"/>
        <v>935000</v>
      </c>
      <c r="J142" s="12">
        <f t="shared" si="26"/>
        <v>0</v>
      </c>
      <c r="K142" s="12">
        <f t="shared" si="27"/>
        <v>0</v>
      </c>
      <c r="L142" s="12">
        <f t="shared" si="28"/>
        <v>0</v>
      </c>
      <c r="M142" s="17">
        <f t="shared" si="29"/>
        <v>0</v>
      </c>
    </row>
    <row r="143" spans="1:13" x14ac:dyDescent="0.25">
      <c r="A143" s="9" t="s">
        <v>48</v>
      </c>
      <c r="B143" s="10" t="s">
        <v>34</v>
      </c>
      <c r="C143" s="10" t="str">
        <f t="shared" si="20"/>
        <v>4</v>
      </c>
      <c r="D143" s="10" t="str">
        <f t="shared" si="21"/>
        <v>4</v>
      </c>
      <c r="E143" s="10" t="str">
        <f t="shared" si="22"/>
        <v>50</v>
      </c>
      <c r="F143" s="10" t="str">
        <f t="shared" si="23"/>
        <v>42</v>
      </c>
      <c r="G143" s="11">
        <v>4979799.42</v>
      </c>
      <c r="H143" s="12">
        <f t="shared" si="24"/>
        <v>0</v>
      </c>
      <c r="I143" s="13">
        <f t="shared" si="25"/>
        <v>4979799.42</v>
      </c>
      <c r="J143" s="12">
        <f t="shared" si="26"/>
        <v>0</v>
      </c>
      <c r="K143" s="12">
        <f t="shared" si="27"/>
        <v>0</v>
      </c>
      <c r="L143" s="12">
        <f t="shared" si="28"/>
        <v>0</v>
      </c>
      <c r="M143" s="17">
        <f t="shared" si="29"/>
        <v>0</v>
      </c>
    </row>
    <row r="144" spans="1:13" x14ac:dyDescent="0.25">
      <c r="A144" s="9" t="s">
        <v>48</v>
      </c>
      <c r="B144" s="10" t="s">
        <v>52</v>
      </c>
      <c r="C144" s="10" t="str">
        <f t="shared" si="20"/>
        <v>4</v>
      </c>
      <c r="D144" s="10" t="str">
        <f t="shared" si="21"/>
        <v>4</v>
      </c>
      <c r="E144" s="10" t="str">
        <f t="shared" si="22"/>
        <v>50</v>
      </c>
      <c r="F144" s="10" t="str">
        <f t="shared" si="23"/>
        <v>51</v>
      </c>
      <c r="G144" s="11">
        <v>145000</v>
      </c>
      <c r="H144" s="12">
        <f t="shared" si="24"/>
        <v>0</v>
      </c>
      <c r="I144" s="13">
        <f t="shared" si="25"/>
        <v>145000</v>
      </c>
      <c r="J144" s="12">
        <f t="shared" si="26"/>
        <v>0</v>
      </c>
      <c r="K144" s="12">
        <f t="shared" si="27"/>
        <v>0</v>
      </c>
      <c r="L144" s="12">
        <f t="shared" si="28"/>
        <v>0</v>
      </c>
      <c r="M144" s="17">
        <f t="shared" si="29"/>
        <v>0</v>
      </c>
    </row>
    <row r="145" spans="1:13" x14ac:dyDescent="0.25">
      <c r="A145" s="9" t="s">
        <v>48</v>
      </c>
      <c r="B145" s="10" t="s">
        <v>15</v>
      </c>
      <c r="C145" s="10" t="str">
        <f t="shared" si="20"/>
        <v>4</v>
      </c>
      <c r="D145" s="10" t="str">
        <f t="shared" si="21"/>
        <v>4</v>
      </c>
      <c r="E145" s="10" t="str">
        <f t="shared" si="22"/>
        <v>90</v>
      </c>
      <c r="F145" s="10" t="str">
        <f t="shared" si="23"/>
        <v>51</v>
      </c>
      <c r="G145" s="11">
        <v>24334508.640000001</v>
      </c>
      <c r="H145" s="12">
        <f t="shared" si="24"/>
        <v>0</v>
      </c>
      <c r="I145" s="13">
        <f t="shared" si="25"/>
        <v>24334508.640000001</v>
      </c>
      <c r="J145" s="12">
        <f t="shared" si="26"/>
        <v>0</v>
      </c>
      <c r="K145" s="12">
        <f t="shared" si="27"/>
        <v>0</v>
      </c>
      <c r="L145" s="12">
        <f t="shared" si="28"/>
        <v>0</v>
      </c>
      <c r="M145" s="17">
        <f t="shared" si="29"/>
        <v>0</v>
      </c>
    </row>
    <row r="146" spans="1:13" x14ac:dyDescent="0.25">
      <c r="A146" s="9" t="s">
        <v>48</v>
      </c>
      <c r="B146" s="10" t="s">
        <v>16</v>
      </c>
      <c r="C146" s="10" t="str">
        <f t="shared" si="20"/>
        <v>4</v>
      </c>
      <c r="D146" s="10" t="str">
        <f t="shared" si="21"/>
        <v>4</v>
      </c>
      <c r="E146" s="10" t="str">
        <f t="shared" si="22"/>
        <v>90</v>
      </c>
      <c r="F146" s="10" t="str">
        <f t="shared" si="23"/>
        <v>52</v>
      </c>
      <c r="G146" s="11">
        <v>17544129.149999999</v>
      </c>
      <c r="H146" s="12">
        <f t="shared" si="24"/>
        <v>0</v>
      </c>
      <c r="I146" s="13">
        <f t="shared" si="25"/>
        <v>17544129.149999999</v>
      </c>
      <c r="J146" s="12">
        <f t="shared" si="26"/>
        <v>0</v>
      </c>
      <c r="K146" s="12">
        <f t="shared" si="27"/>
        <v>0</v>
      </c>
      <c r="L146" s="12">
        <f t="shared" si="28"/>
        <v>0</v>
      </c>
      <c r="M146" s="17">
        <f t="shared" si="29"/>
        <v>0</v>
      </c>
    </row>
    <row r="147" spans="1:13" x14ac:dyDescent="0.25">
      <c r="A147" s="9" t="s">
        <v>53</v>
      </c>
      <c r="B147" s="10" t="s">
        <v>30</v>
      </c>
      <c r="C147" s="10" t="str">
        <f t="shared" si="20"/>
        <v>3</v>
      </c>
      <c r="D147" s="10" t="str">
        <f t="shared" si="21"/>
        <v>3</v>
      </c>
      <c r="E147" s="10" t="str">
        <f t="shared" si="22"/>
        <v>40</v>
      </c>
      <c r="F147" s="10" t="str">
        <f t="shared" si="23"/>
        <v>41</v>
      </c>
      <c r="G147" s="11">
        <v>79359</v>
      </c>
      <c r="H147" s="12">
        <f t="shared" si="24"/>
        <v>0</v>
      </c>
      <c r="I147" s="13">
        <f t="shared" si="25"/>
        <v>0</v>
      </c>
      <c r="J147" s="12">
        <f t="shared" si="26"/>
        <v>0</v>
      </c>
      <c r="K147" s="12">
        <f t="shared" si="27"/>
        <v>0</v>
      </c>
      <c r="L147" s="12">
        <f t="shared" si="28"/>
        <v>0</v>
      </c>
      <c r="M147" s="17">
        <f t="shared" si="29"/>
        <v>79359</v>
      </c>
    </row>
    <row r="148" spans="1:13" x14ac:dyDescent="0.25">
      <c r="A148" s="9" t="s">
        <v>53</v>
      </c>
      <c r="B148" s="10" t="s">
        <v>39</v>
      </c>
      <c r="C148" s="10" t="str">
        <f t="shared" si="20"/>
        <v>3</v>
      </c>
      <c r="D148" s="10" t="str">
        <f t="shared" si="21"/>
        <v>3</v>
      </c>
      <c r="E148" s="10" t="str">
        <f t="shared" si="22"/>
        <v>50</v>
      </c>
      <c r="F148" s="10" t="str">
        <f t="shared" si="23"/>
        <v>41</v>
      </c>
      <c r="G148" s="11">
        <v>30000</v>
      </c>
      <c r="H148" s="12">
        <f t="shared" si="24"/>
        <v>0</v>
      </c>
      <c r="I148" s="13">
        <f t="shared" si="25"/>
        <v>0</v>
      </c>
      <c r="J148" s="12">
        <f t="shared" si="26"/>
        <v>0</v>
      </c>
      <c r="K148" s="12">
        <f t="shared" si="27"/>
        <v>0</v>
      </c>
      <c r="L148" s="12">
        <f t="shared" si="28"/>
        <v>0</v>
      </c>
      <c r="M148" s="17">
        <f t="shared" si="29"/>
        <v>30000</v>
      </c>
    </row>
    <row r="149" spans="1:13" x14ac:dyDescent="0.25">
      <c r="A149" s="9" t="s">
        <v>53</v>
      </c>
      <c r="B149" s="10" t="s">
        <v>5</v>
      </c>
      <c r="C149" s="10" t="str">
        <f t="shared" si="20"/>
        <v>3</v>
      </c>
      <c r="D149" s="10" t="str">
        <f t="shared" si="21"/>
        <v>3</v>
      </c>
      <c r="E149" s="10" t="str">
        <f t="shared" si="22"/>
        <v>90</v>
      </c>
      <c r="F149" s="10" t="str">
        <f t="shared" si="23"/>
        <v>30</v>
      </c>
      <c r="G149" s="11">
        <v>29037.61</v>
      </c>
      <c r="H149" s="12">
        <f t="shared" si="24"/>
        <v>0</v>
      </c>
      <c r="I149" s="13">
        <f t="shared" si="25"/>
        <v>0</v>
      </c>
      <c r="J149" s="12">
        <f t="shared" si="26"/>
        <v>0</v>
      </c>
      <c r="K149" s="12">
        <f t="shared" si="27"/>
        <v>0</v>
      </c>
      <c r="L149" s="12">
        <f t="shared" si="28"/>
        <v>0</v>
      </c>
      <c r="M149" s="17">
        <f t="shared" si="29"/>
        <v>29037.61</v>
      </c>
    </row>
    <row r="150" spans="1:13" x14ac:dyDescent="0.25">
      <c r="A150" s="9" t="s">
        <v>53</v>
      </c>
      <c r="B150" s="10" t="s">
        <v>31</v>
      </c>
      <c r="C150" s="10" t="str">
        <f t="shared" si="20"/>
        <v>3</v>
      </c>
      <c r="D150" s="10" t="str">
        <f t="shared" si="21"/>
        <v>3</v>
      </c>
      <c r="E150" s="10" t="str">
        <f t="shared" si="22"/>
        <v>90</v>
      </c>
      <c r="F150" s="10" t="str">
        <f t="shared" si="23"/>
        <v>31</v>
      </c>
      <c r="G150" s="11">
        <v>60000</v>
      </c>
      <c r="H150" s="12">
        <f t="shared" si="24"/>
        <v>0</v>
      </c>
      <c r="I150" s="13">
        <f t="shared" si="25"/>
        <v>0</v>
      </c>
      <c r="J150" s="12">
        <f t="shared" si="26"/>
        <v>0</v>
      </c>
      <c r="K150" s="12">
        <f t="shared" si="27"/>
        <v>0</v>
      </c>
      <c r="L150" s="12">
        <f t="shared" si="28"/>
        <v>0</v>
      </c>
      <c r="M150" s="17">
        <f t="shared" si="29"/>
        <v>60000</v>
      </c>
    </row>
    <row r="151" spans="1:13" x14ac:dyDescent="0.25">
      <c r="A151" s="9" t="s">
        <v>53</v>
      </c>
      <c r="B151" s="10" t="s">
        <v>6</v>
      </c>
      <c r="C151" s="10" t="str">
        <f t="shared" si="20"/>
        <v>3</v>
      </c>
      <c r="D151" s="10" t="str">
        <f t="shared" si="21"/>
        <v>3</v>
      </c>
      <c r="E151" s="10" t="str">
        <f t="shared" si="22"/>
        <v>90</v>
      </c>
      <c r="F151" s="10" t="str">
        <f t="shared" si="23"/>
        <v>32</v>
      </c>
      <c r="G151" s="11">
        <v>81946.73</v>
      </c>
      <c r="H151" s="12">
        <f t="shared" si="24"/>
        <v>0</v>
      </c>
      <c r="I151" s="13">
        <f t="shared" si="25"/>
        <v>0</v>
      </c>
      <c r="J151" s="12">
        <f t="shared" si="26"/>
        <v>0</v>
      </c>
      <c r="K151" s="12">
        <f t="shared" si="27"/>
        <v>0</v>
      </c>
      <c r="L151" s="12">
        <f t="shared" si="28"/>
        <v>0</v>
      </c>
      <c r="M151" s="17">
        <f t="shared" si="29"/>
        <v>81946.73</v>
      </c>
    </row>
    <row r="152" spans="1:13" x14ac:dyDescent="0.25">
      <c r="A152" s="9" t="s">
        <v>53</v>
      </c>
      <c r="B152" s="10" t="s">
        <v>10</v>
      </c>
      <c r="C152" s="10" t="str">
        <f t="shared" si="20"/>
        <v>3</v>
      </c>
      <c r="D152" s="10" t="str">
        <f t="shared" si="21"/>
        <v>3</v>
      </c>
      <c r="E152" s="10" t="str">
        <f t="shared" si="22"/>
        <v>90</v>
      </c>
      <c r="F152" s="10" t="str">
        <f t="shared" si="23"/>
        <v>39</v>
      </c>
      <c r="G152" s="11">
        <v>368367.1</v>
      </c>
      <c r="H152" s="12">
        <f t="shared" si="24"/>
        <v>0</v>
      </c>
      <c r="I152" s="13">
        <f t="shared" si="25"/>
        <v>0</v>
      </c>
      <c r="J152" s="12">
        <f t="shared" si="26"/>
        <v>0</v>
      </c>
      <c r="K152" s="12">
        <f t="shared" si="27"/>
        <v>0</v>
      </c>
      <c r="L152" s="12">
        <f t="shared" si="28"/>
        <v>0</v>
      </c>
      <c r="M152" s="17">
        <f t="shared" si="29"/>
        <v>368367.1</v>
      </c>
    </row>
    <row r="153" spans="1:13" x14ac:dyDescent="0.25">
      <c r="A153" s="9" t="s">
        <v>53</v>
      </c>
      <c r="B153" s="10" t="s">
        <v>12</v>
      </c>
      <c r="C153" s="10" t="str">
        <f t="shared" si="20"/>
        <v>3</v>
      </c>
      <c r="D153" s="10" t="str">
        <f t="shared" si="21"/>
        <v>3</v>
      </c>
      <c r="E153" s="10" t="str">
        <f t="shared" si="22"/>
        <v>90</v>
      </c>
      <c r="F153" s="10" t="str">
        <f t="shared" si="23"/>
        <v>93</v>
      </c>
      <c r="G153" s="11">
        <v>253840.88</v>
      </c>
      <c r="H153" s="12">
        <f t="shared" si="24"/>
        <v>0</v>
      </c>
      <c r="I153" s="13">
        <f t="shared" si="25"/>
        <v>0</v>
      </c>
      <c r="J153" s="12">
        <f t="shared" si="26"/>
        <v>0</v>
      </c>
      <c r="K153" s="12">
        <f t="shared" si="27"/>
        <v>0</v>
      </c>
      <c r="L153" s="12">
        <f t="shared" si="28"/>
        <v>0</v>
      </c>
      <c r="M153" s="17">
        <f t="shared" si="29"/>
        <v>253840.88</v>
      </c>
    </row>
    <row r="154" spans="1:13" x14ac:dyDescent="0.25">
      <c r="A154" s="9" t="s">
        <v>53</v>
      </c>
      <c r="B154" s="10" t="s">
        <v>34</v>
      </c>
      <c r="C154" s="10" t="str">
        <f t="shared" si="20"/>
        <v>4</v>
      </c>
      <c r="D154" s="10" t="str">
        <f t="shared" si="21"/>
        <v>4</v>
      </c>
      <c r="E154" s="10" t="str">
        <f t="shared" si="22"/>
        <v>50</v>
      </c>
      <c r="F154" s="10" t="str">
        <f t="shared" si="23"/>
        <v>42</v>
      </c>
      <c r="G154" s="11">
        <v>330000</v>
      </c>
      <c r="H154" s="12">
        <f t="shared" si="24"/>
        <v>0</v>
      </c>
      <c r="I154" s="13">
        <f t="shared" si="25"/>
        <v>330000</v>
      </c>
      <c r="J154" s="12">
        <f t="shared" si="26"/>
        <v>0</v>
      </c>
      <c r="K154" s="12">
        <f t="shared" si="27"/>
        <v>0</v>
      </c>
      <c r="L154" s="12">
        <f t="shared" si="28"/>
        <v>0</v>
      </c>
      <c r="M154" s="17">
        <f t="shared" si="29"/>
        <v>0</v>
      </c>
    </row>
    <row r="155" spans="1:13" x14ac:dyDescent="0.25">
      <c r="A155" s="9" t="s">
        <v>54</v>
      </c>
      <c r="B155" s="10" t="s">
        <v>5</v>
      </c>
      <c r="C155" s="10" t="str">
        <f t="shared" si="20"/>
        <v>3</v>
      </c>
      <c r="D155" s="10" t="str">
        <f t="shared" si="21"/>
        <v>3</v>
      </c>
      <c r="E155" s="10" t="str">
        <f t="shared" si="22"/>
        <v>90</v>
      </c>
      <c r="F155" s="10" t="str">
        <f t="shared" si="23"/>
        <v>30</v>
      </c>
      <c r="G155" s="11">
        <v>2370</v>
      </c>
      <c r="H155" s="12">
        <f t="shared" si="24"/>
        <v>0</v>
      </c>
      <c r="I155" s="13">
        <f t="shared" si="25"/>
        <v>0</v>
      </c>
      <c r="J155" s="12">
        <f t="shared" si="26"/>
        <v>0</v>
      </c>
      <c r="K155" s="12">
        <f t="shared" si="27"/>
        <v>0</v>
      </c>
      <c r="L155" s="12">
        <f t="shared" si="28"/>
        <v>0</v>
      </c>
      <c r="M155" s="17">
        <f t="shared" si="29"/>
        <v>2370</v>
      </c>
    </row>
    <row r="156" spans="1:13" x14ac:dyDescent="0.25">
      <c r="A156" s="9" t="s">
        <v>54</v>
      </c>
      <c r="B156" s="10" t="s">
        <v>10</v>
      </c>
      <c r="C156" s="10" t="str">
        <f t="shared" si="20"/>
        <v>3</v>
      </c>
      <c r="D156" s="10" t="str">
        <f t="shared" si="21"/>
        <v>3</v>
      </c>
      <c r="E156" s="10" t="str">
        <f t="shared" si="22"/>
        <v>90</v>
      </c>
      <c r="F156" s="10" t="str">
        <f t="shared" si="23"/>
        <v>39</v>
      </c>
      <c r="G156" s="11">
        <v>110287.08</v>
      </c>
      <c r="H156" s="12">
        <f t="shared" si="24"/>
        <v>0</v>
      </c>
      <c r="I156" s="13">
        <f t="shared" si="25"/>
        <v>0</v>
      </c>
      <c r="J156" s="12">
        <f t="shared" si="26"/>
        <v>0</v>
      </c>
      <c r="K156" s="12">
        <f t="shared" si="27"/>
        <v>0</v>
      </c>
      <c r="L156" s="12">
        <f t="shared" si="28"/>
        <v>0</v>
      </c>
      <c r="M156" s="17">
        <f t="shared" si="29"/>
        <v>110287.08</v>
      </c>
    </row>
    <row r="157" spans="1:13" x14ac:dyDescent="0.25">
      <c r="A157" s="9" t="s">
        <v>55</v>
      </c>
      <c r="B157" s="10" t="s">
        <v>5</v>
      </c>
      <c r="C157" s="10" t="str">
        <f t="shared" si="20"/>
        <v>3</v>
      </c>
      <c r="D157" s="10" t="str">
        <f t="shared" si="21"/>
        <v>3</v>
      </c>
      <c r="E157" s="10" t="str">
        <f t="shared" si="22"/>
        <v>90</v>
      </c>
      <c r="F157" s="10" t="str">
        <f t="shared" si="23"/>
        <v>30</v>
      </c>
      <c r="G157" s="11">
        <v>15922.38</v>
      </c>
      <c r="H157" s="12">
        <f t="shared" si="24"/>
        <v>0</v>
      </c>
      <c r="I157" s="13">
        <f t="shared" si="25"/>
        <v>0</v>
      </c>
      <c r="J157" s="12">
        <f t="shared" si="26"/>
        <v>0</v>
      </c>
      <c r="K157" s="12">
        <f t="shared" si="27"/>
        <v>0</v>
      </c>
      <c r="L157" s="12">
        <f t="shared" si="28"/>
        <v>0</v>
      </c>
      <c r="M157" s="17">
        <f t="shared" si="29"/>
        <v>15922.38</v>
      </c>
    </row>
    <row r="158" spans="1:13" x14ac:dyDescent="0.25">
      <c r="A158" s="9" t="s">
        <v>55</v>
      </c>
      <c r="B158" s="10" t="s">
        <v>10</v>
      </c>
      <c r="C158" s="10" t="str">
        <f t="shared" si="20"/>
        <v>3</v>
      </c>
      <c r="D158" s="10" t="str">
        <f t="shared" si="21"/>
        <v>3</v>
      </c>
      <c r="E158" s="10" t="str">
        <f t="shared" si="22"/>
        <v>90</v>
      </c>
      <c r="F158" s="10" t="str">
        <f t="shared" si="23"/>
        <v>39</v>
      </c>
      <c r="G158" s="11">
        <v>51997.14</v>
      </c>
      <c r="H158" s="12">
        <f t="shared" si="24"/>
        <v>0</v>
      </c>
      <c r="I158" s="13">
        <f t="shared" si="25"/>
        <v>0</v>
      </c>
      <c r="J158" s="12">
        <f t="shared" si="26"/>
        <v>0</v>
      </c>
      <c r="K158" s="12">
        <f t="shared" si="27"/>
        <v>0</v>
      </c>
      <c r="L158" s="12">
        <f t="shared" si="28"/>
        <v>0</v>
      </c>
      <c r="M158" s="17">
        <f t="shared" si="29"/>
        <v>51997.14</v>
      </c>
    </row>
    <row r="159" spans="1:13" x14ac:dyDescent="0.25">
      <c r="A159" s="9" t="s">
        <v>56</v>
      </c>
      <c r="B159" s="10" t="s">
        <v>41</v>
      </c>
      <c r="C159" s="10" t="str">
        <f t="shared" si="20"/>
        <v>4</v>
      </c>
      <c r="D159" s="10" t="str">
        <f t="shared" si="21"/>
        <v>4</v>
      </c>
      <c r="E159" s="10" t="str">
        <f t="shared" si="22"/>
        <v>20</v>
      </c>
      <c r="F159" s="10" t="str">
        <f t="shared" si="23"/>
        <v>42</v>
      </c>
      <c r="G159" s="11">
        <v>2619415.5699999998</v>
      </c>
      <c r="H159" s="12">
        <f t="shared" si="24"/>
        <v>0</v>
      </c>
      <c r="I159" s="13">
        <f t="shared" si="25"/>
        <v>2619415.5699999998</v>
      </c>
      <c r="J159" s="12">
        <f t="shared" si="26"/>
        <v>0</v>
      </c>
      <c r="K159" s="12">
        <f t="shared" si="27"/>
        <v>0</v>
      </c>
      <c r="L159" s="12">
        <f t="shared" si="28"/>
        <v>0</v>
      </c>
      <c r="M159" s="17">
        <f t="shared" si="29"/>
        <v>0</v>
      </c>
    </row>
    <row r="160" spans="1:13" x14ac:dyDescent="0.25">
      <c r="A160" s="9" t="s">
        <v>57</v>
      </c>
      <c r="B160" s="10" t="s">
        <v>10</v>
      </c>
      <c r="C160" s="10" t="str">
        <f t="shared" si="20"/>
        <v>3</v>
      </c>
      <c r="D160" s="10" t="str">
        <f t="shared" si="21"/>
        <v>3</v>
      </c>
      <c r="E160" s="10" t="str">
        <f t="shared" si="22"/>
        <v>90</v>
      </c>
      <c r="F160" s="10" t="str">
        <f t="shared" si="23"/>
        <v>39</v>
      </c>
      <c r="G160" s="11">
        <v>2052186.48</v>
      </c>
      <c r="H160" s="12">
        <f t="shared" si="24"/>
        <v>0</v>
      </c>
      <c r="I160" s="13">
        <f t="shared" si="25"/>
        <v>0</v>
      </c>
      <c r="J160" s="12">
        <f t="shared" si="26"/>
        <v>0</v>
      </c>
      <c r="K160" s="12">
        <f t="shared" si="27"/>
        <v>0</v>
      </c>
      <c r="L160" s="12">
        <f t="shared" si="28"/>
        <v>0</v>
      </c>
      <c r="M160" s="17">
        <f t="shared" si="29"/>
        <v>2052186.48</v>
      </c>
    </row>
    <row r="161" spans="1:13" x14ac:dyDescent="0.25">
      <c r="A161" s="9" t="s">
        <v>57</v>
      </c>
      <c r="B161" s="10" t="s">
        <v>15</v>
      </c>
      <c r="C161" s="10" t="str">
        <f t="shared" si="20"/>
        <v>4</v>
      </c>
      <c r="D161" s="10" t="str">
        <f t="shared" si="21"/>
        <v>4</v>
      </c>
      <c r="E161" s="10" t="str">
        <f t="shared" si="22"/>
        <v>90</v>
      </c>
      <c r="F161" s="10" t="str">
        <f t="shared" si="23"/>
        <v>51</v>
      </c>
      <c r="G161" s="11">
        <v>4222862.5199999996</v>
      </c>
      <c r="H161" s="12">
        <f t="shared" si="24"/>
        <v>0</v>
      </c>
      <c r="I161" s="13">
        <f t="shared" si="25"/>
        <v>4222862.5199999996</v>
      </c>
      <c r="J161" s="12">
        <f t="shared" si="26"/>
        <v>0</v>
      </c>
      <c r="K161" s="12">
        <f t="shared" si="27"/>
        <v>0</v>
      </c>
      <c r="L161" s="12">
        <f t="shared" si="28"/>
        <v>0</v>
      </c>
      <c r="M161" s="17">
        <f t="shared" si="29"/>
        <v>0</v>
      </c>
    </row>
    <row r="162" spans="1:13" x14ac:dyDescent="0.25">
      <c r="A162" s="9" t="s">
        <v>58</v>
      </c>
      <c r="B162" s="10" t="s">
        <v>5</v>
      </c>
      <c r="C162" s="10" t="str">
        <f t="shared" si="20"/>
        <v>3</v>
      </c>
      <c r="D162" s="10" t="str">
        <f t="shared" si="21"/>
        <v>3</v>
      </c>
      <c r="E162" s="10" t="str">
        <f t="shared" si="22"/>
        <v>90</v>
      </c>
      <c r="F162" s="10" t="str">
        <f t="shared" si="23"/>
        <v>30</v>
      </c>
      <c r="G162" s="11">
        <v>23301.21</v>
      </c>
      <c r="H162" s="12">
        <f t="shared" si="24"/>
        <v>0</v>
      </c>
      <c r="I162" s="13">
        <f t="shared" si="25"/>
        <v>0</v>
      </c>
      <c r="J162" s="12">
        <f t="shared" si="26"/>
        <v>0</v>
      </c>
      <c r="K162" s="12">
        <f t="shared" si="27"/>
        <v>0</v>
      </c>
      <c r="L162" s="12">
        <f t="shared" si="28"/>
        <v>0</v>
      </c>
      <c r="M162" s="17">
        <f t="shared" si="29"/>
        <v>23301.21</v>
      </c>
    </row>
    <row r="163" spans="1:13" x14ac:dyDescent="0.25">
      <c r="A163" s="9" t="s">
        <v>58</v>
      </c>
      <c r="B163" s="10" t="s">
        <v>7</v>
      </c>
      <c r="C163" s="10" t="str">
        <f t="shared" si="20"/>
        <v>3</v>
      </c>
      <c r="D163" s="10" t="str">
        <f t="shared" si="21"/>
        <v>3</v>
      </c>
      <c r="E163" s="10" t="str">
        <f t="shared" si="22"/>
        <v>90</v>
      </c>
      <c r="F163" s="10" t="str">
        <f t="shared" si="23"/>
        <v>35</v>
      </c>
      <c r="G163" s="11">
        <v>1138792.3</v>
      </c>
      <c r="H163" s="12">
        <f t="shared" si="24"/>
        <v>0</v>
      </c>
      <c r="I163" s="13">
        <f t="shared" si="25"/>
        <v>0</v>
      </c>
      <c r="J163" s="12">
        <f t="shared" si="26"/>
        <v>0</v>
      </c>
      <c r="K163" s="12">
        <f t="shared" si="27"/>
        <v>0</v>
      </c>
      <c r="L163" s="12">
        <f t="shared" si="28"/>
        <v>0</v>
      </c>
      <c r="M163" s="17">
        <f t="shared" si="29"/>
        <v>1138792.3</v>
      </c>
    </row>
    <row r="164" spans="1:13" x14ac:dyDescent="0.25">
      <c r="A164" s="9" t="s">
        <v>58</v>
      </c>
      <c r="B164" s="10" t="s">
        <v>10</v>
      </c>
      <c r="C164" s="10" t="str">
        <f t="shared" si="20"/>
        <v>3</v>
      </c>
      <c r="D164" s="10" t="str">
        <f t="shared" si="21"/>
        <v>3</v>
      </c>
      <c r="E164" s="10" t="str">
        <f t="shared" si="22"/>
        <v>90</v>
      </c>
      <c r="F164" s="10" t="str">
        <f t="shared" si="23"/>
        <v>39</v>
      </c>
      <c r="G164" s="11">
        <v>3190605.93</v>
      </c>
      <c r="H164" s="12">
        <f t="shared" si="24"/>
        <v>0</v>
      </c>
      <c r="I164" s="13">
        <f t="shared" si="25"/>
        <v>0</v>
      </c>
      <c r="J164" s="12">
        <f t="shared" si="26"/>
        <v>0</v>
      </c>
      <c r="K164" s="12">
        <f t="shared" si="27"/>
        <v>0</v>
      </c>
      <c r="L164" s="12">
        <f t="shared" si="28"/>
        <v>0</v>
      </c>
      <c r="M164" s="17">
        <f t="shared" si="29"/>
        <v>3190605.93</v>
      </c>
    </row>
    <row r="165" spans="1:13" x14ac:dyDescent="0.25">
      <c r="A165" s="9" t="s">
        <v>58</v>
      </c>
      <c r="B165" s="10" t="s">
        <v>16</v>
      </c>
      <c r="C165" s="10" t="str">
        <f t="shared" si="20"/>
        <v>4</v>
      </c>
      <c r="D165" s="10" t="str">
        <f t="shared" si="21"/>
        <v>4</v>
      </c>
      <c r="E165" s="10" t="str">
        <f t="shared" si="22"/>
        <v>90</v>
      </c>
      <c r="F165" s="10" t="str">
        <f t="shared" si="23"/>
        <v>52</v>
      </c>
      <c r="G165" s="11">
        <v>910457.6</v>
      </c>
      <c r="H165" s="12">
        <f t="shared" si="24"/>
        <v>0</v>
      </c>
      <c r="I165" s="13">
        <f t="shared" si="25"/>
        <v>910457.6</v>
      </c>
      <c r="J165" s="12">
        <f t="shared" si="26"/>
        <v>0</v>
      </c>
      <c r="K165" s="12">
        <f t="shared" si="27"/>
        <v>0</v>
      </c>
      <c r="L165" s="12">
        <f t="shared" si="28"/>
        <v>0</v>
      </c>
      <c r="M165" s="17">
        <f t="shared" si="29"/>
        <v>0</v>
      </c>
    </row>
    <row r="166" spans="1:13" x14ac:dyDescent="0.25">
      <c r="A166" s="9" t="s">
        <v>59</v>
      </c>
      <c r="B166" s="10" t="s">
        <v>60</v>
      </c>
      <c r="C166" s="10" t="str">
        <f t="shared" si="20"/>
        <v>3</v>
      </c>
      <c r="D166" s="10" t="str">
        <f t="shared" si="21"/>
        <v>1</v>
      </c>
      <c r="E166" s="10" t="str">
        <f t="shared" si="22"/>
        <v>20</v>
      </c>
      <c r="F166" s="10" t="str">
        <f t="shared" si="23"/>
        <v>96</v>
      </c>
      <c r="G166" s="11">
        <v>19209.580000000002</v>
      </c>
      <c r="H166" s="12">
        <f t="shared" si="24"/>
        <v>0</v>
      </c>
      <c r="I166" s="13">
        <f t="shared" si="25"/>
        <v>0</v>
      </c>
      <c r="J166" s="12">
        <f t="shared" si="26"/>
        <v>0</v>
      </c>
      <c r="K166" s="12">
        <f t="shared" si="27"/>
        <v>0</v>
      </c>
      <c r="L166" s="12">
        <f t="shared" si="28"/>
        <v>0</v>
      </c>
      <c r="M166" s="17">
        <f t="shared" si="29"/>
        <v>19209.580000000002</v>
      </c>
    </row>
    <row r="167" spans="1:13" x14ac:dyDescent="0.25">
      <c r="A167" s="9" t="s">
        <v>59</v>
      </c>
      <c r="B167" s="10" t="s">
        <v>61</v>
      </c>
      <c r="C167" s="10" t="str">
        <f t="shared" si="20"/>
        <v>3</v>
      </c>
      <c r="D167" s="10" t="str">
        <f t="shared" si="21"/>
        <v>3</v>
      </c>
      <c r="E167" s="10" t="str">
        <f t="shared" si="22"/>
        <v>90</v>
      </c>
      <c r="F167" s="10" t="str">
        <f t="shared" si="23"/>
        <v>18</v>
      </c>
      <c r="G167" s="11">
        <v>95000</v>
      </c>
      <c r="H167" s="12">
        <f t="shared" si="24"/>
        <v>0</v>
      </c>
      <c r="I167" s="13">
        <f t="shared" si="25"/>
        <v>0</v>
      </c>
      <c r="J167" s="12">
        <f t="shared" si="26"/>
        <v>0</v>
      </c>
      <c r="K167" s="12">
        <f t="shared" si="27"/>
        <v>0</v>
      </c>
      <c r="L167" s="12">
        <f t="shared" si="28"/>
        <v>0</v>
      </c>
      <c r="M167" s="17">
        <f t="shared" si="29"/>
        <v>95000</v>
      </c>
    </row>
    <row r="168" spans="1:13" x14ac:dyDescent="0.25">
      <c r="A168" s="9" t="s">
        <v>59</v>
      </c>
      <c r="B168" s="10" t="s">
        <v>62</v>
      </c>
      <c r="C168" s="10" t="str">
        <f t="shared" si="20"/>
        <v>3</v>
      </c>
      <c r="D168" s="10" t="str">
        <f t="shared" si="21"/>
        <v>3</v>
      </c>
      <c r="E168" s="10" t="str">
        <f t="shared" si="22"/>
        <v>90</v>
      </c>
      <c r="F168" s="10" t="str">
        <f t="shared" si="23"/>
        <v>20</v>
      </c>
      <c r="G168" s="11">
        <v>1110012.5</v>
      </c>
      <c r="H168" s="12">
        <f t="shared" si="24"/>
        <v>0</v>
      </c>
      <c r="I168" s="13">
        <f t="shared" si="25"/>
        <v>0</v>
      </c>
      <c r="J168" s="12">
        <f t="shared" si="26"/>
        <v>0</v>
      </c>
      <c r="K168" s="12">
        <f t="shared" si="27"/>
        <v>0</v>
      </c>
      <c r="L168" s="12">
        <f t="shared" si="28"/>
        <v>0</v>
      </c>
      <c r="M168" s="17">
        <f t="shared" si="29"/>
        <v>1110012.5</v>
      </c>
    </row>
    <row r="169" spans="1:13" x14ac:dyDescent="0.25">
      <c r="A169" s="9" t="s">
        <v>59</v>
      </c>
      <c r="B169" s="10" t="s">
        <v>5</v>
      </c>
      <c r="C169" s="10" t="str">
        <f t="shared" si="20"/>
        <v>3</v>
      </c>
      <c r="D169" s="10" t="str">
        <f t="shared" si="21"/>
        <v>3</v>
      </c>
      <c r="E169" s="10" t="str">
        <f t="shared" si="22"/>
        <v>90</v>
      </c>
      <c r="F169" s="10" t="str">
        <f t="shared" si="23"/>
        <v>30</v>
      </c>
      <c r="G169" s="11">
        <v>8366.2900000000009</v>
      </c>
      <c r="H169" s="12">
        <f t="shared" si="24"/>
        <v>0</v>
      </c>
      <c r="I169" s="13">
        <f t="shared" si="25"/>
        <v>0</v>
      </c>
      <c r="J169" s="12">
        <f t="shared" si="26"/>
        <v>0</v>
      </c>
      <c r="K169" s="12">
        <f t="shared" si="27"/>
        <v>0</v>
      </c>
      <c r="L169" s="12">
        <f t="shared" si="28"/>
        <v>0</v>
      </c>
      <c r="M169" s="17">
        <f t="shared" si="29"/>
        <v>8366.2900000000009</v>
      </c>
    </row>
    <row r="170" spans="1:13" x14ac:dyDescent="0.25">
      <c r="A170" s="9" t="s">
        <v>59</v>
      </c>
      <c r="B170" s="10" t="s">
        <v>18</v>
      </c>
      <c r="C170" s="10" t="str">
        <f t="shared" si="20"/>
        <v>3</v>
      </c>
      <c r="D170" s="10" t="str">
        <f t="shared" si="21"/>
        <v>3</v>
      </c>
      <c r="E170" s="10" t="str">
        <f t="shared" si="22"/>
        <v>90</v>
      </c>
      <c r="F170" s="10" t="str">
        <f t="shared" si="23"/>
        <v>33</v>
      </c>
      <c r="G170" s="11">
        <v>933.44</v>
      </c>
      <c r="H170" s="12">
        <f t="shared" si="24"/>
        <v>0</v>
      </c>
      <c r="I170" s="13">
        <f t="shared" si="25"/>
        <v>0</v>
      </c>
      <c r="J170" s="12">
        <f t="shared" si="26"/>
        <v>0</v>
      </c>
      <c r="K170" s="12">
        <f t="shared" si="27"/>
        <v>0</v>
      </c>
      <c r="L170" s="12">
        <f t="shared" si="28"/>
        <v>0</v>
      </c>
      <c r="M170" s="17">
        <f t="shared" si="29"/>
        <v>933.44</v>
      </c>
    </row>
    <row r="171" spans="1:13" x14ac:dyDescent="0.25">
      <c r="A171" s="9" t="s">
        <v>59</v>
      </c>
      <c r="B171" s="10" t="s">
        <v>10</v>
      </c>
      <c r="C171" s="10" t="str">
        <f t="shared" si="20"/>
        <v>3</v>
      </c>
      <c r="D171" s="10" t="str">
        <f t="shared" si="21"/>
        <v>3</v>
      </c>
      <c r="E171" s="10" t="str">
        <f t="shared" si="22"/>
        <v>90</v>
      </c>
      <c r="F171" s="10" t="str">
        <f t="shared" si="23"/>
        <v>39</v>
      </c>
      <c r="G171" s="11">
        <v>10120.719999999999</v>
      </c>
      <c r="H171" s="12">
        <f t="shared" si="24"/>
        <v>0</v>
      </c>
      <c r="I171" s="13">
        <f t="shared" si="25"/>
        <v>0</v>
      </c>
      <c r="J171" s="12">
        <f t="shared" si="26"/>
        <v>0</v>
      </c>
      <c r="K171" s="12">
        <f t="shared" si="27"/>
        <v>0</v>
      </c>
      <c r="L171" s="12">
        <f t="shared" si="28"/>
        <v>0</v>
      </c>
      <c r="M171" s="17">
        <f t="shared" si="29"/>
        <v>10120.719999999999</v>
      </c>
    </row>
    <row r="172" spans="1:13" x14ac:dyDescent="0.25">
      <c r="A172" s="9" t="s">
        <v>59</v>
      </c>
      <c r="B172" s="10" t="s">
        <v>16</v>
      </c>
      <c r="C172" s="10" t="str">
        <f t="shared" si="20"/>
        <v>4</v>
      </c>
      <c r="D172" s="10" t="str">
        <f t="shared" si="21"/>
        <v>4</v>
      </c>
      <c r="E172" s="10" t="str">
        <f t="shared" si="22"/>
        <v>90</v>
      </c>
      <c r="F172" s="10" t="str">
        <f t="shared" si="23"/>
        <v>52</v>
      </c>
      <c r="G172" s="11">
        <v>113918.5</v>
      </c>
      <c r="H172" s="12">
        <f t="shared" si="24"/>
        <v>0</v>
      </c>
      <c r="I172" s="13">
        <f t="shared" si="25"/>
        <v>113918.5</v>
      </c>
      <c r="J172" s="12">
        <f t="shared" si="26"/>
        <v>0</v>
      </c>
      <c r="K172" s="12">
        <f t="shared" si="27"/>
        <v>0</v>
      </c>
      <c r="L172" s="12">
        <f t="shared" si="28"/>
        <v>0</v>
      </c>
      <c r="M172" s="17">
        <f t="shared" si="29"/>
        <v>0</v>
      </c>
    </row>
    <row r="173" spans="1:13" x14ac:dyDescent="0.25">
      <c r="A173" s="9" t="s">
        <v>63</v>
      </c>
      <c r="B173" s="10" t="s">
        <v>64</v>
      </c>
      <c r="C173" s="10" t="str">
        <f t="shared" si="20"/>
        <v>3</v>
      </c>
      <c r="D173" s="10" t="str">
        <f t="shared" si="21"/>
        <v>3</v>
      </c>
      <c r="E173" s="10" t="str">
        <f t="shared" si="22"/>
        <v>20</v>
      </c>
      <c r="F173" s="10" t="str">
        <f t="shared" si="23"/>
        <v>93</v>
      </c>
      <c r="G173" s="11">
        <v>562980.81999999995</v>
      </c>
      <c r="H173" s="12">
        <f t="shared" si="24"/>
        <v>0</v>
      </c>
      <c r="I173" s="13">
        <f t="shared" si="25"/>
        <v>0</v>
      </c>
      <c r="J173" s="12">
        <f t="shared" si="26"/>
        <v>0</v>
      </c>
      <c r="K173" s="12">
        <f t="shared" si="27"/>
        <v>562980.81999999995</v>
      </c>
      <c r="L173" s="12">
        <f t="shared" si="28"/>
        <v>0</v>
      </c>
      <c r="M173" s="17">
        <f t="shared" si="29"/>
        <v>0</v>
      </c>
    </row>
    <row r="174" spans="1:13" x14ac:dyDescent="0.25">
      <c r="A174" s="9" t="s">
        <v>63</v>
      </c>
      <c r="B174" s="10" t="s">
        <v>30</v>
      </c>
      <c r="C174" s="10" t="str">
        <f t="shared" si="20"/>
        <v>3</v>
      </c>
      <c r="D174" s="10" t="str">
        <f t="shared" si="21"/>
        <v>3</v>
      </c>
      <c r="E174" s="10" t="str">
        <f t="shared" si="22"/>
        <v>40</v>
      </c>
      <c r="F174" s="10" t="str">
        <f t="shared" si="23"/>
        <v>41</v>
      </c>
      <c r="G174" s="11">
        <v>391538</v>
      </c>
      <c r="H174" s="12">
        <f t="shared" si="24"/>
        <v>0</v>
      </c>
      <c r="I174" s="13">
        <f t="shared" si="25"/>
        <v>0</v>
      </c>
      <c r="J174" s="12">
        <f t="shared" si="26"/>
        <v>0</v>
      </c>
      <c r="K174" s="12">
        <f t="shared" si="27"/>
        <v>0</v>
      </c>
      <c r="L174" s="12">
        <f t="shared" si="28"/>
        <v>0</v>
      </c>
      <c r="M174" s="17">
        <f t="shared" si="29"/>
        <v>391538</v>
      </c>
    </row>
    <row r="175" spans="1:13" x14ac:dyDescent="0.25">
      <c r="A175" s="9" t="s">
        <v>63</v>
      </c>
      <c r="B175" s="10" t="s">
        <v>39</v>
      </c>
      <c r="C175" s="10" t="str">
        <f t="shared" si="20"/>
        <v>3</v>
      </c>
      <c r="D175" s="10" t="str">
        <f t="shared" si="21"/>
        <v>3</v>
      </c>
      <c r="E175" s="10" t="str">
        <f t="shared" si="22"/>
        <v>50</v>
      </c>
      <c r="F175" s="10" t="str">
        <f t="shared" si="23"/>
        <v>41</v>
      </c>
      <c r="G175" s="11">
        <v>52316.65</v>
      </c>
      <c r="H175" s="12">
        <f t="shared" si="24"/>
        <v>0</v>
      </c>
      <c r="I175" s="13">
        <f t="shared" si="25"/>
        <v>0</v>
      </c>
      <c r="J175" s="12">
        <f t="shared" si="26"/>
        <v>0</v>
      </c>
      <c r="K175" s="12">
        <f t="shared" si="27"/>
        <v>0</v>
      </c>
      <c r="L175" s="12">
        <f t="shared" si="28"/>
        <v>0</v>
      </c>
      <c r="M175" s="17">
        <f t="shared" si="29"/>
        <v>52316.65</v>
      </c>
    </row>
    <row r="176" spans="1:13" x14ac:dyDescent="0.25">
      <c r="A176" s="9" t="s">
        <v>63</v>
      </c>
      <c r="B176" s="10" t="s">
        <v>5</v>
      </c>
      <c r="C176" s="10" t="str">
        <f t="shared" si="20"/>
        <v>3</v>
      </c>
      <c r="D176" s="10" t="str">
        <f t="shared" si="21"/>
        <v>3</v>
      </c>
      <c r="E176" s="10" t="str">
        <f t="shared" si="22"/>
        <v>90</v>
      </c>
      <c r="F176" s="10" t="str">
        <f t="shared" si="23"/>
        <v>30</v>
      </c>
      <c r="G176" s="11">
        <v>225501.04</v>
      </c>
      <c r="H176" s="12">
        <f t="shared" si="24"/>
        <v>0</v>
      </c>
      <c r="I176" s="13">
        <f t="shared" si="25"/>
        <v>0</v>
      </c>
      <c r="J176" s="12">
        <f t="shared" si="26"/>
        <v>0</v>
      </c>
      <c r="K176" s="12">
        <f t="shared" si="27"/>
        <v>0</v>
      </c>
      <c r="L176" s="12">
        <f t="shared" si="28"/>
        <v>0</v>
      </c>
      <c r="M176" s="17">
        <f t="shared" si="29"/>
        <v>225501.04</v>
      </c>
    </row>
    <row r="177" spans="1:13" x14ac:dyDescent="0.25">
      <c r="A177" s="9" t="s">
        <v>63</v>
      </c>
      <c r="B177" s="10" t="s">
        <v>6</v>
      </c>
      <c r="C177" s="10" t="str">
        <f t="shared" si="20"/>
        <v>3</v>
      </c>
      <c r="D177" s="10" t="str">
        <f t="shared" si="21"/>
        <v>3</v>
      </c>
      <c r="E177" s="10" t="str">
        <f t="shared" si="22"/>
        <v>90</v>
      </c>
      <c r="F177" s="10" t="str">
        <f t="shared" si="23"/>
        <v>32</v>
      </c>
      <c r="G177" s="11">
        <v>2383433.52</v>
      </c>
      <c r="H177" s="12">
        <f t="shared" si="24"/>
        <v>0</v>
      </c>
      <c r="I177" s="13">
        <f t="shared" si="25"/>
        <v>0</v>
      </c>
      <c r="J177" s="12">
        <f t="shared" si="26"/>
        <v>0</v>
      </c>
      <c r="K177" s="12">
        <f t="shared" si="27"/>
        <v>0</v>
      </c>
      <c r="L177" s="12">
        <f t="shared" si="28"/>
        <v>0</v>
      </c>
      <c r="M177" s="17">
        <f t="shared" si="29"/>
        <v>2383433.52</v>
      </c>
    </row>
    <row r="178" spans="1:13" x14ac:dyDescent="0.25">
      <c r="A178" s="9" t="s">
        <v>63</v>
      </c>
      <c r="B178" s="10" t="s">
        <v>18</v>
      </c>
      <c r="C178" s="10" t="str">
        <f t="shared" si="20"/>
        <v>3</v>
      </c>
      <c r="D178" s="10" t="str">
        <f t="shared" si="21"/>
        <v>3</v>
      </c>
      <c r="E178" s="10" t="str">
        <f t="shared" si="22"/>
        <v>90</v>
      </c>
      <c r="F178" s="10" t="str">
        <f t="shared" si="23"/>
        <v>33</v>
      </c>
      <c r="G178" s="11">
        <v>3610.88</v>
      </c>
      <c r="H178" s="12">
        <f t="shared" si="24"/>
        <v>0</v>
      </c>
      <c r="I178" s="13">
        <f t="shared" si="25"/>
        <v>0</v>
      </c>
      <c r="J178" s="12">
        <f t="shared" si="26"/>
        <v>0</v>
      </c>
      <c r="K178" s="12">
        <f t="shared" si="27"/>
        <v>0</v>
      </c>
      <c r="L178" s="12">
        <f t="shared" si="28"/>
        <v>0</v>
      </c>
      <c r="M178" s="17">
        <f t="shared" si="29"/>
        <v>3610.88</v>
      </c>
    </row>
    <row r="179" spans="1:13" x14ac:dyDescent="0.25">
      <c r="A179" s="9" t="s">
        <v>63</v>
      </c>
      <c r="B179" s="10" t="s">
        <v>8</v>
      </c>
      <c r="C179" s="10" t="str">
        <f t="shared" si="20"/>
        <v>3</v>
      </c>
      <c r="D179" s="10" t="str">
        <f t="shared" si="21"/>
        <v>3</v>
      </c>
      <c r="E179" s="10" t="str">
        <f t="shared" si="22"/>
        <v>90</v>
      </c>
      <c r="F179" s="10" t="str">
        <f t="shared" si="23"/>
        <v>36</v>
      </c>
      <c r="G179" s="11">
        <v>49631.13</v>
      </c>
      <c r="H179" s="12">
        <f t="shared" si="24"/>
        <v>0</v>
      </c>
      <c r="I179" s="13">
        <f t="shared" si="25"/>
        <v>0</v>
      </c>
      <c r="J179" s="12">
        <f t="shared" si="26"/>
        <v>0</v>
      </c>
      <c r="K179" s="12">
        <f t="shared" si="27"/>
        <v>0</v>
      </c>
      <c r="L179" s="12">
        <f t="shared" si="28"/>
        <v>0</v>
      </c>
      <c r="M179" s="17">
        <f t="shared" si="29"/>
        <v>49631.13</v>
      </c>
    </row>
    <row r="180" spans="1:13" x14ac:dyDescent="0.25">
      <c r="A180" s="9" t="s">
        <v>63</v>
      </c>
      <c r="B180" s="10" t="s">
        <v>10</v>
      </c>
      <c r="C180" s="10" t="str">
        <f t="shared" si="20"/>
        <v>3</v>
      </c>
      <c r="D180" s="10" t="str">
        <f t="shared" si="21"/>
        <v>3</v>
      </c>
      <c r="E180" s="10" t="str">
        <f t="shared" si="22"/>
        <v>90</v>
      </c>
      <c r="F180" s="10" t="str">
        <f t="shared" si="23"/>
        <v>39</v>
      </c>
      <c r="G180" s="11">
        <v>865310.09</v>
      </c>
      <c r="H180" s="12">
        <f t="shared" si="24"/>
        <v>0</v>
      </c>
      <c r="I180" s="13">
        <f t="shared" si="25"/>
        <v>0</v>
      </c>
      <c r="J180" s="12">
        <f t="shared" si="26"/>
        <v>0</v>
      </c>
      <c r="K180" s="12">
        <f t="shared" si="27"/>
        <v>0</v>
      </c>
      <c r="L180" s="12">
        <f t="shared" si="28"/>
        <v>0</v>
      </c>
      <c r="M180" s="17">
        <f t="shared" si="29"/>
        <v>865310.09</v>
      </c>
    </row>
    <row r="181" spans="1:13" x14ac:dyDescent="0.25">
      <c r="A181" s="9" t="s">
        <v>63</v>
      </c>
      <c r="B181" s="10" t="s">
        <v>65</v>
      </c>
      <c r="C181" s="10" t="str">
        <f t="shared" si="20"/>
        <v>3</v>
      </c>
      <c r="D181" s="10" t="str">
        <f t="shared" si="21"/>
        <v>3</v>
      </c>
      <c r="E181" s="10" t="str">
        <f t="shared" si="22"/>
        <v>90</v>
      </c>
      <c r="F181" s="10" t="str">
        <f t="shared" si="23"/>
        <v>41</v>
      </c>
      <c r="G181" s="11">
        <v>5566.28</v>
      </c>
      <c r="H181" s="12">
        <f t="shared" si="24"/>
        <v>0</v>
      </c>
      <c r="I181" s="13">
        <f t="shared" si="25"/>
        <v>0</v>
      </c>
      <c r="J181" s="12">
        <f t="shared" si="26"/>
        <v>0</v>
      </c>
      <c r="K181" s="12">
        <f t="shared" si="27"/>
        <v>0</v>
      </c>
      <c r="L181" s="12">
        <f t="shared" si="28"/>
        <v>0</v>
      </c>
      <c r="M181" s="17">
        <f t="shared" si="29"/>
        <v>5566.28</v>
      </c>
    </row>
    <row r="182" spans="1:13" x14ac:dyDescent="0.25">
      <c r="A182" s="9" t="s">
        <v>63</v>
      </c>
      <c r="B182" s="10" t="s">
        <v>19</v>
      </c>
      <c r="C182" s="10" t="str">
        <f t="shared" si="20"/>
        <v>3</v>
      </c>
      <c r="D182" s="10" t="str">
        <f t="shared" si="21"/>
        <v>3</v>
      </c>
      <c r="E182" s="10" t="str">
        <f t="shared" si="22"/>
        <v>90</v>
      </c>
      <c r="F182" s="10" t="str">
        <f t="shared" si="23"/>
        <v>47</v>
      </c>
      <c r="G182" s="11">
        <v>19445.919999999998</v>
      </c>
      <c r="H182" s="12">
        <f t="shared" si="24"/>
        <v>0</v>
      </c>
      <c r="I182" s="13">
        <f t="shared" si="25"/>
        <v>0</v>
      </c>
      <c r="J182" s="12">
        <f t="shared" si="26"/>
        <v>0</v>
      </c>
      <c r="K182" s="12">
        <f t="shared" si="27"/>
        <v>0</v>
      </c>
      <c r="L182" s="12">
        <f t="shared" si="28"/>
        <v>0</v>
      </c>
      <c r="M182" s="17">
        <f t="shared" si="29"/>
        <v>19445.919999999998</v>
      </c>
    </row>
    <row r="183" spans="1:13" x14ac:dyDescent="0.25">
      <c r="A183" s="9" t="s">
        <v>63</v>
      </c>
      <c r="B183" s="10" t="s">
        <v>11</v>
      </c>
      <c r="C183" s="10" t="str">
        <f t="shared" si="20"/>
        <v>3</v>
      </c>
      <c r="D183" s="10" t="str">
        <f t="shared" si="21"/>
        <v>3</v>
      </c>
      <c r="E183" s="10" t="str">
        <f t="shared" si="22"/>
        <v>90</v>
      </c>
      <c r="F183" s="10" t="str">
        <f t="shared" si="23"/>
        <v>92</v>
      </c>
      <c r="G183" s="11">
        <v>20197.310000000001</v>
      </c>
      <c r="H183" s="12">
        <f t="shared" si="24"/>
        <v>0</v>
      </c>
      <c r="I183" s="13">
        <f t="shared" si="25"/>
        <v>0</v>
      </c>
      <c r="J183" s="12">
        <f t="shared" si="26"/>
        <v>0</v>
      </c>
      <c r="K183" s="12">
        <f t="shared" si="27"/>
        <v>0</v>
      </c>
      <c r="L183" s="12">
        <f t="shared" si="28"/>
        <v>0</v>
      </c>
      <c r="M183" s="17">
        <f t="shared" si="29"/>
        <v>20197.310000000001</v>
      </c>
    </row>
    <row r="184" spans="1:13" x14ac:dyDescent="0.25">
      <c r="A184" s="9" t="s">
        <v>63</v>
      </c>
      <c r="B184" s="10" t="s">
        <v>12</v>
      </c>
      <c r="C184" s="10" t="str">
        <f t="shared" si="20"/>
        <v>3</v>
      </c>
      <c r="D184" s="10" t="str">
        <f t="shared" si="21"/>
        <v>3</v>
      </c>
      <c r="E184" s="10" t="str">
        <f t="shared" si="22"/>
        <v>90</v>
      </c>
      <c r="F184" s="10" t="str">
        <f t="shared" si="23"/>
        <v>93</v>
      </c>
      <c r="G184" s="11">
        <v>4462.79</v>
      </c>
      <c r="H184" s="12">
        <f t="shared" si="24"/>
        <v>0</v>
      </c>
      <c r="I184" s="13">
        <f t="shared" si="25"/>
        <v>0</v>
      </c>
      <c r="J184" s="12">
        <f t="shared" si="26"/>
        <v>0</v>
      </c>
      <c r="K184" s="12">
        <f t="shared" si="27"/>
        <v>0</v>
      </c>
      <c r="L184" s="12">
        <f t="shared" si="28"/>
        <v>0</v>
      </c>
      <c r="M184" s="17">
        <f t="shared" si="29"/>
        <v>4462.79</v>
      </c>
    </row>
    <row r="185" spans="1:13" x14ac:dyDescent="0.25">
      <c r="A185" s="9" t="s">
        <v>63</v>
      </c>
      <c r="B185" s="10" t="s">
        <v>33</v>
      </c>
      <c r="C185" s="10" t="str">
        <f t="shared" si="20"/>
        <v>4</v>
      </c>
      <c r="D185" s="10" t="str">
        <f t="shared" si="21"/>
        <v>4</v>
      </c>
      <c r="E185" s="10" t="str">
        <f t="shared" si="22"/>
        <v>40</v>
      </c>
      <c r="F185" s="10" t="str">
        <f t="shared" si="23"/>
        <v>42</v>
      </c>
      <c r="G185" s="11">
        <v>692000</v>
      </c>
      <c r="H185" s="12">
        <f t="shared" si="24"/>
        <v>0</v>
      </c>
      <c r="I185" s="13">
        <f t="shared" si="25"/>
        <v>692000</v>
      </c>
      <c r="J185" s="12">
        <f t="shared" si="26"/>
        <v>0</v>
      </c>
      <c r="K185" s="12">
        <f t="shared" si="27"/>
        <v>0</v>
      </c>
      <c r="L185" s="12">
        <f t="shared" si="28"/>
        <v>0</v>
      </c>
      <c r="M185" s="17">
        <f t="shared" si="29"/>
        <v>0</v>
      </c>
    </row>
    <row r="186" spans="1:13" x14ac:dyDescent="0.25">
      <c r="A186" s="9" t="s">
        <v>63</v>
      </c>
      <c r="B186" s="10" t="s">
        <v>34</v>
      </c>
      <c r="C186" s="10" t="str">
        <f t="shared" si="20"/>
        <v>4</v>
      </c>
      <c r="D186" s="10" t="str">
        <f t="shared" si="21"/>
        <v>4</v>
      </c>
      <c r="E186" s="10" t="str">
        <f t="shared" si="22"/>
        <v>50</v>
      </c>
      <c r="F186" s="10" t="str">
        <f t="shared" si="23"/>
        <v>42</v>
      </c>
      <c r="G186" s="11">
        <v>1135404</v>
      </c>
      <c r="H186" s="12">
        <f t="shared" si="24"/>
        <v>0</v>
      </c>
      <c r="I186" s="13">
        <f t="shared" si="25"/>
        <v>1135404</v>
      </c>
      <c r="J186" s="12">
        <f t="shared" si="26"/>
        <v>0</v>
      </c>
      <c r="K186" s="12">
        <f t="shared" si="27"/>
        <v>0</v>
      </c>
      <c r="L186" s="12">
        <f t="shared" si="28"/>
        <v>0</v>
      </c>
      <c r="M186" s="17">
        <f t="shared" si="29"/>
        <v>0</v>
      </c>
    </row>
    <row r="187" spans="1:13" x14ac:dyDescent="0.25">
      <c r="A187" s="9" t="s">
        <v>63</v>
      </c>
      <c r="B187" s="10" t="s">
        <v>15</v>
      </c>
      <c r="C187" s="10" t="str">
        <f t="shared" si="20"/>
        <v>4</v>
      </c>
      <c r="D187" s="10" t="str">
        <f t="shared" si="21"/>
        <v>4</v>
      </c>
      <c r="E187" s="10" t="str">
        <f t="shared" si="22"/>
        <v>90</v>
      </c>
      <c r="F187" s="10" t="str">
        <f t="shared" si="23"/>
        <v>51</v>
      </c>
      <c r="G187" s="11">
        <v>348564.78</v>
      </c>
      <c r="H187" s="12">
        <f t="shared" si="24"/>
        <v>0</v>
      </c>
      <c r="I187" s="13">
        <f t="shared" si="25"/>
        <v>348564.78</v>
      </c>
      <c r="J187" s="12">
        <f t="shared" si="26"/>
        <v>0</v>
      </c>
      <c r="K187" s="12">
        <f t="shared" si="27"/>
        <v>0</v>
      </c>
      <c r="L187" s="12">
        <f t="shared" si="28"/>
        <v>0</v>
      </c>
      <c r="M187" s="17">
        <f t="shared" si="29"/>
        <v>0</v>
      </c>
    </row>
    <row r="188" spans="1:13" x14ac:dyDescent="0.25">
      <c r="A188" s="9" t="s">
        <v>63</v>
      </c>
      <c r="B188" s="10" t="s">
        <v>16</v>
      </c>
      <c r="C188" s="10" t="str">
        <f t="shared" si="20"/>
        <v>4</v>
      </c>
      <c r="D188" s="10" t="str">
        <f t="shared" si="21"/>
        <v>4</v>
      </c>
      <c r="E188" s="10" t="str">
        <f t="shared" si="22"/>
        <v>90</v>
      </c>
      <c r="F188" s="10" t="str">
        <f t="shared" si="23"/>
        <v>52</v>
      </c>
      <c r="G188" s="11">
        <v>2863256.35</v>
      </c>
      <c r="H188" s="12">
        <f t="shared" si="24"/>
        <v>0</v>
      </c>
      <c r="I188" s="13">
        <f t="shared" si="25"/>
        <v>2863256.35</v>
      </c>
      <c r="J188" s="12">
        <f t="shared" si="26"/>
        <v>0</v>
      </c>
      <c r="K188" s="12">
        <f t="shared" si="27"/>
        <v>0</v>
      </c>
      <c r="L188" s="12">
        <f t="shared" si="28"/>
        <v>0</v>
      </c>
      <c r="M188" s="17">
        <f t="shared" si="29"/>
        <v>0</v>
      </c>
    </row>
    <row r="189" spans="1:13" x14ac:dyDescent="0.25">
      <c r="A189" s="9" t="s">
        <v>66</v>
      </c>
      <c r="B189" s="10" t="s">
        <v>5</v>
      </c>
      <c r="C189" s="10" t="str">
        <f t="shared" si="20"/>
        <v>3</v>
      </c>
      <c r="D189" s="10" t="str">
        <f t="shared" si="21"/>
        <v>3</v>
      </c>
      <c r="E189" s="10" t="str">
        <f t="shared" si="22"/>
        <v>90</v>
      </c>
      <c r="F189" s="10" t="str">
        <f t="shared" si="23"/>
        <v>30</v>
      </c>
      <c r="G189" s="11">
        <v>23470</v>
      </c>
      <c r="H189" s="12">
        <f t="shared" si="24"/>
        <v>0</v>
      </c>
      <c r="I189" s="13">
        <f t="shared" si="25"/>
        <v>0</v>
      </c>
      <c r="J189" s="12">
        <f t="shared" si="26"/>
        <v>0</v>
      </c>
      <c r="K189" s="12">
        <f t="shared" si="27"/>
        <v>0</v>
      </c>
      <c r="L189" s="12">
        <f t="shared" si="28"/>
        <v>0</v>
      </c>
      <c r="M189" s="17">
        <f t="shared" si="29"/>
        <v>23470</v>
      </c>
    </row>
    <row r="190" spans="1:13" x14ac:dyDescent="0.25">
      <c r="A190" s="9" t="s">
        <v>66</v>
      </c>
      <c r="B190" s="10" t="s">
        <v>18</v>
      </c>
      <c r="C190" s="10" t="str">
        <f t="shared" si="20"/>
        <v>3</v>
      </c>
      <c r="D190" s="10" t="str">
        <f t="shared" si="21"/>
        <v>3</v>
      </c>
      <c r="E190" s="10" t="str">
        <f t="shared" si="22"/>
        <v>90</v>
      </c>
      <c r="F190" s="10" t="str">
        <f t="shared" si="23"/>
        <v>33</v>
      </c>
      <c r="G190" s="11">
        <v>4028.88</v>
      </c>
      <c r="H190" s="12">
        <f t="shared" si="24"/>
        <v>0</v>
      </c>
      <c r="I190" s="13">
        <f t="shared" si="25"/>
        <v>0</v>
      </c>
      <c r="J190" s="12">
        <f t="shared" si="26"/>
        <v>0</v>
      </c>
      <c r="K190" s="12">
        <f t="shared" si="27"/>
        <v>0</v>
      </c>
      <c r="L190" s="12">
        <f t="shared" si="28"/>
        <v>0</v>
      </c>
      <c r="M190" s="17">
        <f t="shared" si="29"/>
        <v>4028.88</v>
      </c>
    </row>
    <row r="191" spans="1:13" x14ac:dyDescent="0.25">
      <c r="A191" s="9" t="s">
        <v>66</v>
      </c>
      <c r="B191" s="10" t="s">
        <v>10</v>
      </c>
      <c r="C191" s="10" t="str">
        <f t="shared" si="20"/>
        <v>3</v>
      </c>
      <c r="D191" s="10" t="str">
        <f t="shared" si="21"/>
        <v>3</v>
      </c>
      <c r="E191" s="10" t="str">
        <f t="shared" si="22"/>
        <v>90</v>
      </c>
      <c r="F191" s="10" t="str">
        <f t="shared" si="23"/>
        <v>39</v>
      </c>
      <c r="G191" s="11">
        <v>222731.38</v>
      </c>
      <c r="H191" s="12">
        <f t="shared" si="24"/>
        <v>0</v>
      </c>
      <c r="I191" s="13">
        <f t="shared" si="25"/>
        <v>0</v>
      </c>
      <c r="J191" s="12">
        <f t="shared" si="26"/>
        <v>0</v>
      </c>
      <c r="K191" s="12">
        <f t="shared" si="27"/>
        <v>0</v>
      </c>
      <c r="L191" s="12">
        <f t="shared" si="28"/>
        <v>0</v>
      </c>
      <c r="M191" s="17">
        <f t="shared" si="29"/>
        <v>222731.38</v>
      </c>
    </row>
    <row r="192" spans="1:13" x14ac:dyDescent="0.25">
      <c r="A192" s="9" t="s">
        <v>67</v>
      </c>
      <c r="B192" s="10" t="s">
        <v>39</v>
      </c>
      <c r="C192" s="10" t="str">
        <f t="shared" si="20"/>
        <v>3</v>
      </c>
      <c r="D192" s="10" t="str">
        <f t="shared" si="21"/>
        <v>3</v>
      </c>
      <c r="E192" s="10" t="str">
        <f t="shared" si="22"/>
        <v>50</v>
      </c>
      <c r="F192" s="10" t="str">
        <f t="shared" si="23"/>
        <v>41</v>
      </c>
      <c r="G192" s="11">
        <v>99700</v>
      </c>
      <c r="H192" s="12">
        <f t="shared" si="24"/>
        <v>0</v>
      </c>
      <c r="I192" s="13">
        <f t="shared" si="25"/>
        <v>0</v>
      </c>
      <c r="J192" s="12">
        <f t="shared" si="26"/>
        <v>0</v>
      </c>
      <c r="K192" s="12">
        <f t="shared" si="27"/>
        <v>0</v>
      </c>
      <c r="L192" s="12">
        <f t="shared" si="28"/>
        <v>0</v>
      </c>
      <c r="M192" s="17">
        <f t="shared" si="29"/>
        <v>99700</v>
      </c>
    </row>
    <row r="193" spans="1:13" x14ac:dyDescent="0.25">
      <c r="A193" s="9" t="s">
        <v>68</v>
      </c>
      <c r="B193" s="10" t="s">
        <v>5</v>
      </c>
      <c r="C193" s="10" t="str">
        <f t="shared" si="20"/>
        <v>3</v>
      </c>
      <c r="D193" s="10" t="str">
        <f t="shared" si="21"/>
        <v>3</v>
      </c>
      <c r="E193" s="10" t="str">
        <f t="shared" si="22"/>
        <v>90</v>
      </c>
      <c r="F193" s="10" t="str">
        <f t="shared" si="23"/>
        <v>30</v>
      </c>
      <c r="G193" s="11">
        <v>9380.1299999999992</v>
      </c>
      <c r="H193" s="12">
        <f t="shared" si="24"/>
        <v>0</v>
      </c>
      <c r="I193" s="13">
        <f t="shared" si="25"/>
        <v>0</v>
      </c>
      <c r="J193" s="12">
        <f t="shared" si="26"/>
        <v>0</v>
      </c>
      <c r="K193" s="12">
        <f t="shared" si="27"/>
        <v>0</v>
      </c>
      <c r="L193" s="12">
        <f t="shared" si="28"/>
        <v>0</v>
      </c>
      <c r="M193" s="17">
        <f t="shared" si="29"/>
        <v>9380.1299999999992</v>
      </c>
    </row>
    <row r="194" spans="1:13" x14ac:dyDescent="0.25">
      <c r="A194" s="9" t="s">
        <v>68</v>
      </c>
      <c r="B194" s="10" t="s">
        <v>6</v>
      </c>
      <c r="C194" s="10" t="str">
        <f t="shared" si="20"/>
        <v>3</v>
      </c>
      <c r="D194" s="10" t="str">
        <f t="shared" si="21"/>
        <v>3</v>
      </c>
      <c r="E194" s="10" t="str">
        <f t="shared" si="22"/>
        <v>90</v>
      </c>
      <c r="F194" s="10" t="str">
        <f t="shared" si="23"/>
        <v>32</v>
      </c>
      <c r="G194" s="11">
        <v>1497650.22</v>
      </c>
      <c r="H194" s="12">
        <f t="shared" si="24"/>
        <v>0</v>
      </c>
      <c r="I194" s="13">
        <f t="shared" si="25"/>
        <v>0</v>
      </c>
      <c r="J194" s="12">
        <f t="shared" si="26"/>
        <v>0</v>
      </c>
      <c r="K194" s="12">
        <f t="shared" si="27"/>
        <v>0</v>
      </c>
      <c r="L194" s="12">
        <f t="shared" si="28"/>
        <v>0</v>
      </c>
      <c r="M194" s="17">
        <f t="shared" si="29"/>
        <v>1497650.22</v>
      </c>
    </row>
    <row r="195" spans="1:13" x14ac:dyDescent="0.25">
      <c r="A195" s="9" t="s">
        <v>68</v>
      </c>
      <c r="B195" s="10" t="s">
        <v>18</v>
      </c>
      <c r="C195" s="10" t="str">
        <f t="shared" ref="C195:C258" si="30">MID(B195,1,1)</f>
        <v>3</v>
      </c>
      <c r="D195" s="10" t="str">
        <f t="shared" ref="D195:D258" si="31">MID(B195,2,1)</f>
        <v>3</v>
      </c>
      <c r="E195" s="10" t="str">
        <f t="shared" ref="E195:E258" si="32">MID(B195,3,2)</f>
        <v>90</v>
      </c>
      <c r="F195" s="10" t="str">
        <f t="shared" ref="F195:F258" si="33">MID(B195,5,2)</f>
        <v>33</v>
      </c>
      <c r="G195" s="11">
        <v>5766.88</v>
      </c>
      <c r="H195" s="12">
        <f t="shared" ref="H195:H258" si="34">IF(D195="6",G195,0)</f>
        <v>0</v>
      </c>
      <c r="I195" s="13">
        <f t="shared" ref="I195:I258" si="35">IF(OR(D195="5",D195="4"),G195,0)</f>
        <v>0</v>
      </c>
      <c r="J195" s="12">
        <f t="shared" ref="J195:J258" si="36">IF(D195="2",G195,0)</f>
        <v>0</v>
      </c>
      <c r="K195" s="12">
        <f t="shared" ref="K195:K258" si="37">IF(AND(C195="3",D195="3",E195="20"),G195,0)</f>
        <v>0</v>
      </c>
      <c r="L195" s="12">
        <f t="shared" ref="L195:L258" si="38">IF(AND(C195="3",D195="3",E195="40",F195="81"),G195,0)</f>
        <v>0</v>
      </c>
      <c r="M195" s="17">
        <f t="shared" ref="M195:M258" si="39">G195-SUM(H195:L195)</f>
        <v>5766.88</v>
      </c>
    </row>
    <row r="196" spans="1:13" x14ac:dyDescent="0.25">
      <c r="A196" s="9" t="s">
        <v>68</v>
      </c>
      <c r="B196" s="10" t="s">
        <v>10</v>
      </c>
      <c r="C196" s="10" t="str">
        <f t="shared" si="30"/>
        <v>3</v>
      </c>
      <c r="D196" s="10" t="str">
        <f t="shared" si="31"/>
        <v>3</v>
      </c>
      <c r="E196" s="10" t="str">
        <f t="shared" si="32"/>
        <v>90</v>
      </c>
      <c r="F196" s="10" t="str">
        <f t="shared" si="33"/>
        <v>39</v>
      </c>
      <c r="G196" s="11">
        <v>7533.49</v>
      </c>
      <c r="H196" s="12">
        <f t="shared" si="34"/>
        <v>0</v>
      </c>
      <c r="I196" s="13">
        <f t="shared" si="35"/>
        <v>0</v>
      </c>
      <c r="J196" s="12">
        <f t="shared" si="36"/>
        <v>0</v>
      </c>
      <c r="K196" s="12">
        <f t="shared" si="37"/>
        <v>0</v>
      </c>
      <c r="L196" s="12">
        <f t="shared" si="38"/>
        <v>0</v>
      </c>
      <c r="M196" s="17">
        <f t="shared" si="39"/>
        <v>7533.49</v>
      </c>
    </row>
    <row r="197" spans="1:13" x14ac:dyDescent="0.25">
      <c r="A197" s="9" t="s">
        <v>68</v>
      </c>
      <c r="B197" s="10" t="s">
        <v>16</v>
      </c>
      <c r="C197" s="10" t="str">
        <f t="shared" si="30"/>
        <v>4</v>
      </c>
      <c r="D197" s="10" t="str">
        <f t="shared" si="31"/>
        <v>4</v>
      </c>
      <c r="E197" s="10" t="str">
        <f t="shared" si="32"/>
        <v>90</v>
      </c>
      <c r="F197" s="10" t="str">
        <f t="shared" si="33"/>
        <v>52</v>
      </c>
      <c r="G197" s="11">
        <v>474349</v>
      </c>
      <c r="H197" s="12">
        <f t="shared" si="34"/>
        <v>0</v>
      </c>
      <c r="I197" s="13">
        <f t="shared" si="35"/>
        <v>474349</v>
      </c>
      <c r="J197" s="12">
        <f t="shared" si="36"/>
        <v>0</v>
      </c>
      <c r="K197" s="12">
        <f t="shared" si="37"/>
        <v>0</v>
      </c>
      <c r="L197" s="12">
        <f t="shared" si="38"/>
        <v>0</v>
      </c>
      <c r="M197" s="17">
        <f t="shared" si="39"/>
        <v>0</v>
      </c>
    </row>
    <row r="198" spans="1:13" x14ac:dyDescent="0.25">
      <c r="A198" s="9" t="s">
        <v>69</v>
      </c>
      <c r="B198" s="10" t="s">
        <v>5</v>
      </c>
      <c r="C198" s="10" t="str">
        <f t="shared" si="30"/>
        <v>3</v>
      </c>
      <c r="D198" s="10" t="str">
        <f t="shared" si="31"/>
        <v>3</v>
      </c>
      <c r="E198" s="10" t="str">
        <f t="shared" si="32"/>
        <v>90</v>
      </c>
      <c r="F198" s="10" t="str">
        <f t="shared" si="33"/>
        <v>30</v>
      </c>
      <c r="G198" s="11">
        <v>1864640.21</v>
      </c>
      <c r="H198" s="12">
        <f t="shared" si="34"/>
        <v>0</v>
      </c>
      <c r="I198" s="13">
        <f t="shared" si="35"/>
        <v>0</v>
      </c>
      <c r="J198" s="12">
        <f t="shared" si="36"/>
        <v>0</v>
      </c>
      <c r="K198" s="12">
        <f t="shared" si="37"/>
        <v>0</v>
      </c>
      <c r="L198" s="12">
        <f t="shared" si="38"/>
        <v>0</v>
      </c>
      <c r="M198" s="17">
        <f t="shared" si="39"/>
        <v>1864640.21</v>
      </c>
    </row>
    <row r="199" spans="1:13" x14ac:dyDescent="0.25">
      <c r="A199" s="9" t="s">
        <v>69</v>
      </c>
      <c r="B199" s="10" t="s">
        <v>10</v>
      </c>
      <c r="C199" s="10" t="str">
        <f t="shared" si="30"/>
        <v>3</v>
      </c>
      <c r="D199" s="10" t="str">
        <f t="shared" si="31"/>
        <v>3</v>
      </c>
      <c r="E199" s="10" t="str">
        <f t="shared" si="32"/>
        <v>90</v>
      </c>
      <c r="F199" s="10" t="str">
        <f t="shared" si="33"/>
        <v>39</v>
      </c>
      <c r="G199" s="11">
        <v>516438.7</v>
      </c>
      <c r="H199" s="12">
        <f t="shared" si="34"/>
        <v>0</v>
      </c>
      <c r="I199" s="13">
        <f t="shared" si="35"/>
        <v>0</v>
      </c>
      <c r="J199" s="12">
        <f t="shared" si="36"/>
        <v>0</v>
      </c>
      <c r="K199" s="12">
        <f t="shared" si="37"/>
        <v>0</v>
      </c>
      <c r="L199" s="12">
        <f t="shared" si="38"/>
        <v>0</v>
      </c>
      <c r="M199" s="17">
        <f t="shared" si="39"/>
        <v>516438.7</v>
      </c>
    </row>
    <row r="200" spans="1:13" x14ac:dyDescent="0.25">
      <c r="A200" s="9" t="s">
        <v>69</v>
      </c>
      <c r="B200" s="10" t="s">
        <v>70</v>
      </c>
      <c r="C200" s="10" t="str">
        <f t="shared" si="30"/>
        <v>4</v>
      </c>
      <c r="D200" s="10" t="str">
        <f t="shared" si="31"/>
        <v>4</v>
      </c>
      <c r="E200" s="10" t="str">
        <f t="shared" si="32"/>
        <v>90</v>
      </c>
      <c r="F200" s="10" t="str">
        <f t="shared" si="33"/>
        <v>30</v>
      </c>
      <c r="G200" s="11">
        <v>4643696.8600000003</v>
      </c>
      <c r="H200" s="12">
        <f t="shared" si="34"/>
        <v>0</v>
      </c>
      <c r="I200" s="13">
        <f t="shared" si="35"/>
        <v>4643696.8600000003</v>
      </c>
      <c r="J200" s="12">
        <f t="shared" si="36"/>
        <v>0</v>
      </c>
      <c r="K200" s="12">
        <f t="shared" si="37"/>
        <v>0</v>
      </c>
      <c r="L200" s="12">
        <f t="shared" si="38"/>
        <v>0</v>
      </c>
      <c r="M200" s="17">
        <f t="shared" si="39"/>
        <v>0</v>
      </c>
    </row>
    <row r="201" spans="1:13" x14ac:dyDescent="0.25">
      <c r="A201" s="9" t="s">
        <v>69</v>
      </c>
      <c r="B201" s="10" t="s">
        <v>14</v>
      </c>
      <c r="C201" s="10" t="str">
        <f t="shared" si="30"/>
        <v>4</v>
      </c>
      <c r="D201" s="10" t="str">
        <f t="shared" si="31"/>
        <v>4</v>
      </c>
      <c r="E201" s="10" t="str">
        <f t="shared" si="32"/>
        <v>90</v>
      </c>
      <c r="F201" s="10" t="str">
        <f t="shared" si="33"/>
        <v>39</v>
      </c>
      <c r="G201" s="11">
        <v>335938.3</v>
      </c>
      <c r="H201" s="12">
        <f t="shared" si="34"/>
        <v>0</v>
      </c>
      <c r="I201" s="13">
        <f t="shared" si="35"/>
        <v>335938.3</v>
      </c>
      <c r="J201" s="12">
        <f t="shared" si="36"/>
        <v>0</v>
      </c>
      <c r="K201" s="12">
        <f t="shared" si="37"/>
        <v>0</v>
      </c>
      <c r="L201" s="12">
        <f t="shared" si="38"/>
        <v>0</v>
      </c>
      <c r="M201" s="17">
        <f t="shared" si="39"/>
        <v>0</v>
      </c>
    </row>
    <row r="202" spans="1:13" x14ac:dyDescent="0.25">
      <c r="A202" s="9" t="s">
        <v>69</v>
      </c>
      <c r="B202" s="10" t="s">
        <v>15</v>
      </c>
      <c r="C202" s="10" t="str">
        <f t="shared" si="30"/>
        <v>4</v>
      </c>
      <c r="D202" s="10" t="str">
        <f t="shared" si="31"/>
        <v>4</v>
      </c>
      <c r="E202" s="10" t="str">
        <f t="shared" si="32"/>
        <v>90</v>
      </c>
      <c r="F202" s="10" t="str">
        <f t="shared" si="33"/>
        <v>51</v>
      </c>
      <c r="G202" s="11">
        <v>14373218.48</v>
      </c>
      <c r="H202" s="12">
        <f t="shared" si="34"/>
        <v>0</v>
      </c>
      <c r="I202" s="13">
        <f t="shared" si="35"/>
        <v>14373218.48</v>
      </c>
      <c r="J202" s="12">
        <f t="shared" si="36"/>
        <v>0</v>
      </c>
      <c r="K202" s="12">
        <f t="shared" si="37"/>
        <v>0</v>
      </c>
      <c r="L202" s="12">
        <f t="shared" si="38"/>
        <v>0</v>
      </c>
      <c r="M202" s="17">
        <f t="shared" si="39"/>
        <v>0</v>
      </c>
    </row>
    <row r="203" spans="1:13" x14ac:dyDescent="0.25">
      <c r="A203" s="9" t="s">
        <v>69</v>
      </c>
      <c r="B203" s="10" t="s">
        <v>16</v>
      </c>
      <c r="C203" s="10" t="str">
        <f t="shared" si="30"/>
        <v>4</v>
      </c>
      <c r="D203" s="10" t="str">
        <f t="shared" si="31"/>
        <v>4</v>
      </c>
      <c r="E203" s="10" t="str">
        <f t="shared" si="32"/>
        <v>90</v>
      </c>
      <c r="F203" s="10" t="str">
        <f t="shared" si="33"/>
        <v>52</v>
      </c>
      <c r="G203" s="11">
        <v>3350166.72</v>
      </c>
      <c r="H203" s="12">
        <f t="shared" si="34"/>
        <v>0</v>
      </c>
      <c r="I203" s="13">
        <f t="shared" si="35"/>
        <v>3350166.72</v>
      </c>
      <c r="J203" s="12">
        <f t="shared" si="36"/>
        <v>0</v>
      </c>
      <c r="K203" s="12">
        <f t="shared" si="37"/>
        <v>0</v>
      </c>
      <c r="L203" s="12">
        <f t="shared" si="38"/>
        <v>0</v>
      </c>
      <c r="M203" s="17">
        <f t="shared" si="39"/>
        <v>0</v>
      </c>
    </row>
    <row r="204" spans="1:13" x14ac:dyDescent="0.25">
      <c r="A204" s="9" t="s">
        <v>69</v>
      </c>
      <c r="B204" s="10" t="s">
        <v>71</v>
      </c>
      <c r="C204" s="10" t="str">
        <f t="shared" si="30"/>
        <v>4</v>
      </c>
      <c r="D204" s="10" t="str">
        <f t="shared" si="31"/>
        <v>4</v>
      </c>
      <c r="E204" s="10" t="str">
        <f t="shared" si="32"/>
        <v>90</v>
      </c>
      <c r="F204" s="10" t="str">
        <f t="shared" si="33"/>
        <v>93</v>
      </c>
      <c r="G204" s="11">
        <v>59422.42</v>
      </c>
      <c r="H204" s="12">
        <f t="shared" si="34"/>
        <v>0</v>
      </c>
      <c r="I204" s="13">
        <f t="shared" si="35"/>
        <v>59422.42</v>
      </c>
      <c r="J204" s="12">
        <f t="shared" si="36"/>
        <v>0</v>
      </c>
      <c r="K204" s="12">
        <f t="shared" si="37"/>
        <v>0</v>
      </c>
      <c r="L204" s="12">
        <f t="shared" si="38"/>
        <v>0</v>
      </c>
      <c r="M204" s="17">
        <f t="shared" si="39"/>
        <v>0</v>
      </c>
    </row>
    <row r="205" spans="1:13" x14ac:dyDescent="0.25">
      <c r="A205" s="9" t="s">
        <v>72</v>
      </c>
      <c r="B205" s="10" t="s">
        <v>73</v>
      </c>
      <c r="C205" s="10" t="str">
        <f t="shared" si="30"/>
        <v>3</v>
      </c>
      <c r="D205" s="10" t="str">
        <f t="shared" si="31"/>
        <v>3</v>
      </c>
      <c r="E205" s="10" t="str">
        <f t="shared" si="32"/>
        <v>40</v>
      </c>
      <c r="F205" s="10" t="str">
        <f t="shared" si="33"/>
        <v>81</v>
      </c>
      <c r="G205" s="11">
        <v>11515.84</v>
      </c>
      <c r="H205" s="12">
        <f t="shared" si="34"/>
        <v>0</v>
      </c>
      <c r="I205" s="13">
        <f t="shared" si="35"/>
        <v>0</v>
      </c>
      <c r="J205" s="12">
        <f t="shared" si="36"/>
        <v>0</v>
      </c>
      <c r="K205" s="12">
        <f t="shared" si="37"/>
        <v>0</v>
      </c>
      <c r="L205" s="12">
        <f t="shared" si="38"/>
        <v>11515.84</v>
      </c>
      <c r="M205" s="17">
        <f t="shared" si="39"/>
        <v>0</v>
      </c>
    </row>
    <row r="206" spans="1:13" x14ac:dyDescent="0.25">
      <c r="A206" s="9" t="s">
        <v>72</v>
      </c>
      <c r="B206" s="10" t="s">
        <v>39</v>
      </c>
      <c r="C206" s="10" t="str">
        <f t="shared" si="30"/>
        <v>3</v>
      </c>
      <c r="D206" s="10" t="str">
        <f t="shared" si="31"/>
        <v>3</v>
      </c>
      <c r="E206" s="10" t="str">
        <f t="shared" si="32"/>
        <v>50</v>
      </c>
      <c r="F206" s="10" t="str">
        <f t="shared" si="33"/>
        <v>41</v>
      </c>
      <c r="G206" s="11">
        <v>136600</v>
      </c>
      <c r="H206" s="12">
        <f t="shared" si="34"/>
        <v>0</v>
      </c>
      <c r="I206" s="13">
        <f t="shared" si="35"/>
        <v>0</v>
      </c>
      <c r="J206" s="12">
        <f t="shared" si="36"/>
        <v>0</v>
      </c>
      <c r="K206" s="12">
        <f t="shared" si="37"/>
        <v>0</v>
      </c>
      <c r="L206" s="12">
        <f t="shared" si="38"/>
        <v>0</v>
      </c>
      <c r="M206" s="17">
        <f t="shared" si="39"/>
        <v>136600</v>
      </c>
    </row>
    <row r="207" spans="1:13" x14ac:dyDescent="0.25">
      <c r="A207" s="9" t="s">
        <v>72</v>
      </c>
      <c r="B207" s="10" t="s">
        <v>5</v>
      </c>
      <c r="C207" s="10" t="str">
        <f t="shared" si="30"/>
        <v>3</v>
      </c>
      <c r="D207" s="10" t="str">
        <f t="shared" si="31"/>
        <v>3</v>
      </c>
      <c r="E207" s="10" t="str">
        <f t="shared" si="32"/>
        <v>90</v>
      </c>
      <c r="F207" s="10" t="str">
        <f t="shared" si="33"/>
        <v>30</v>
      </c>
      <c r="G207" s="11">
        <v>102023.1</v>
      </c>
      <c r="H207" s="12">
        <f t="shared" si="34"/>
        <v>0</v>
      </c>
      <c r="I207" s="13">
        <f t="shared" si="35"/>
        <v>0</v>
      </c>
      <c r="J207" s="12">
        <f t="shared" si="36"/>
        <v>0</v>
      </c>
      <c r="K207" s="12">
        <f t="shared" si="37"/>
        <v>0</v>
      </c>
      <c r="L207" s="12">
        <f t="shared" si="38"/>
        <v>0</v>
      </c>
      <c r="M207" s="17">
        <f t="shared" si="39"/>
        <v>102023.1</v>
      </c>
    </row>
    <row r="208" spans="1:13" x14ac:dyDescent="0.25">
      <c r="A208" s="9" t="s">
        <v>72</v>
      </c>
      <c r="B208" s="10" t="s">
        <v>6</v>
      </c>
      <c r="C208" s="10" t="str">
        <f t="shared" si="30"/>
        <v>3</v>
      </c>
      <c r="D208" s="10" t="str">
        <f t="shared" si="31"/>
        <v>3</v>
      </c>
      <c r="E208" s="10" t="str">
        <f t="shared" si="32"/>
        <v>90</v>
      </c>
      <c r="F208" s="10" t="str">
        <f t="shared" si="33"/>
        <v>32</v>
      </c>
      <c r="G208" s="11">
        <v>142696.37</v>
      </c>
      <c r="H208" s="12">
        <f t="shared" si="34"/>
        <v>0</v>
      </c>
      <c r="I208" s="13">
        <f t="shared" si="35"/>
        <v>0</v>
      </c>
      <c r="J208" s="12">
        <f t="shared" si="36"/>
        <v>0</v>
      </c>
      <c r="K208" s="12">
        <f t="shared" si="37"/>
        <v>0</v>
      </c>
      <c r="L208" s="12">
        <f t="shared" si="38"/>
        <v>0</v>
      </c>
      <c r="M208" s="17">
        <f t="shared" si="39"/>
        <v>142696.37</v>
      </c>
    </row>
    <row r="209" spans="1:13" x14ac:dyDescent="0.25">
      <c r="A209" s="9" t="s">
        <v>72</v>
      </c>
      <c r="B209" s="10" t="s">
        <v>18</v>
      </c>
      <c r="C209" s="10" t="str">
        <f t="shared" si="30"/>
        <v>3</v>
      </c>
      <c r="D209" s="10" t="str">
        <f t="shared" si="31"/>
        <v>3</v>
      </c>
      <c r="E209" s="10" t="str">
        <f t="shared" si="32"/>
        <v>90</v>
      </c>
      <c r="F209" s="10" t="str">
        <f t="shared" si="33"/>
        <v>33</v>
      </c>
      <c r="G209" s="11">
        <v>47612.5</v>
      </c>
      <c r="H209" s="12">
        <f t="shared" si="34"/>
        <v>0</v>
      </c>
      <c r="I209" s="13">
        <f t="shared" si="35"/>
        <v>0</v>
      </c>
      <c r="J209" s="12">
        <f t="shared" si="36"/>
        <v>0</v>
      </c>
      <c r="K209" s="12">
        <f t="shared" si="37"/>
        <v>0</v>
      </c>
      <c r="L209" s="12">
        <f t="shared" si="38"/>
        <v>0</v>
      </c>
      <c r="M209" s="17">
        <f t="shared" si="39"/>
        <v>47612.5</v>
      </c>
    </row>
    <row r="210" spans="1:13" x14ac:dyDescent="0.25">
      <c r="A210" s="9" t="s">
        <v>72</v>
      </c>
      <c r="B210" s="10" t="s">
        <v>10</v>
      </c>
      <c r="C210" s="10" t="str">
        <f t="shared" si="30"/>
        <v>3</v>
      </c>
      <c r="D210" s="10" t="str">
        <f t="shared" si="31"/>
        <v>3</v>
      </c>
      <c r="E210" s="10" t="str">
        <f t="shared" si="32"/>
        <v>90</v>
      </c>
      <c r="F210" s="10" t="str">
        <f t="shared" si="33"/>
        <v>39</v>
      </c>
      <c r="G210" s="11">
        <v>104440</v>
      </c>
      <c r="H210" s="12">
        <f t="shared" si="34"/>
        <v>0</v>
      </c>
      <c r="I210" s="13">
        <f t="shared" si="35"/>
        <v>0</v>
      </c>
      <c r="J210" s="12">
        <f t="shared" si="36"/>
        <v>0</v>
      </c>
      <c r="K210" s="12">
        <f t="shared" si="37"/>
        <v>0</v>
      </c>
      <c r="L210" s="12">
        <f t="shared" si="38"/>
        <v>0</v>
      </c>
      <c r="M210" s="17">
        <f t="shared" si="39"/>
        <v>104440</v>
      </c>
    </row>
    <row r="211" spans="1:13" x14ac:dyDescent="0.25">
      <c r="A211" s="9" t="s">
        <v>72</v>
      </c>
      <c r="B211" s="10" t="s">
        <v>33</v>
      </c>
      <c r="C211" s="10" t="str">
        <f t="shared" si="30"/>
        <v>4</v>
      </c>
      <c r="D211" s="10" t="str">
        <f t="shared" si="31"/>
        <v>4</v>
      </c>
      <c r="E211" s="10" t="str">
        <f t="shared" si="32"/>
        <v>40</v>
      </c>
      <c r="F211" s="10" t="str">
        <f t="shared" si="33"/>
        <v>42</v>
      </c>
      <c r="G211" s="11">
        <v>100000</v>
      </c>
      <c r="H211" s="12">
        <f t="shared" si="34"/>
        <v>0</v>
      </c>
      <c r="I211" s="13">
        <f t="shared" si="35"/>
        <v>100000</v>
      </c>
      <c r="J211" s="12">
        <f t="shared" si="36"/>
        <v>0</v>
      </c>
      <c r="K211" s="12">
        <f t="shared" si="37"/>
        <v>0</v>
      </c>
      <c r="L211" s="12">
        <f t="shared" si="38"/>
        <v>0</v>
      </c>
      <c r="M211" s="17">
        <f t="shared" si="39"/>
        <v>0</v>
      </c>
    </row>
    <row r="212" spans="1:13" x14ac:dyDescent="0.25">
      <c r="A212" s="9" t="s">
        <v>72</v>
      </c>
      <c r="B212" s="10" t="s">
        <v>34</v>
      </c>
      <c r="C212" s="10" t="str">
        <f t="shared" si="30"/>
        <v>4</v>
      </c>
      <c r="D212" s="10" t="str">
        <f t="shared" si="31"/>
        <v>4</v>
      </c>
      <c r="E212" s="10" t="str">
        <f t="shared" si="32"/>
        <v>50</v>
      </c>
      <c r="F212" s="10" t="str">
        <f t="shared" si="33"/>
        <v>42</v>
      </c>
      <c r="G212" s="11">
        <v>368000</v>
      </c>
      <c r="H212" s="12">
        <f t="shared" si="34"/>
        <v>0</v>
      </c>
      <c r="I212" s="13">
        <f t="shared" si="35"/>
        <v>368000</v>
      </c>
      <c r="J212" s="12">
        <f t="shared" si="36"/>
        <v>0</v>
      </c>
      <c r="K212" s="12">
        <f t="shared" si="37"/>
        <v>0</v>
      </c>
      <c r="L212" s="12">
        <f t="shared" si="38"/>
        <v>0</v>
      </c>
      <c r="M212" s="17">
        <f t="shared" si="39"/>
        <v>0</v>
      </c>
    </row>
    <row r="213" spans="1:13" x14ac:dyDescent="0.25">
      <c r="A213" s="9" t="s">
        <v>72</v>
      </c>
      <c r="B213" s="10" t="s">
        <v>15</v>
      </c>
      <c r="C213" s="10" t="str">
        <f t="shared" si="30"/>
        <v>4</v>
      </c>
      <c r="D213" s="10" t="str">
        <f t="shared" si="31"/>
        <v>4</v>
      </c>
      <c r="E213" s="10" t="str">
        <f t="shared" si="32"/>
        <v>90</v>
      </c>
      <c r="F213" s="10" t="str">
        <f t="shared" si="33"/>
        <v>51</v>
      </c>
      <c r="G213" s="11">
        <v>39043.879999999997</v>
      </c>
      <c r="H213" s="12">
        <f t="shared" si="34"/>
        <v>0</v>
      </c>
      <c r="I213" s="13">
        <f t="shared" si="35"/>
        <v>39043.879999999997</v>
      </c>
      <c r="J213" s="12">
        <f t="shared" si="36"/>
        <v>0</v>
      </c>
      <c r="K213" s="12">
        <f t="shared" si="37"/>
        <v>0</v>
      </c>
      <c r="L213" s="12">
        <f t="shared" si="38"/>
        <v>0</v>
      </c>
      <c r="M213" s="17">
        <f t="shared" si="39"/>
        <v>0</v>
      </c>
    </row>
    <row r="214" spans="1:13" x14ac:dyDescent="0.25">
      <c r="A214" s="9" t="s">
        <v>72</v>
      </c>
      <c r="B214" s="10" t="s">
        <v>16</v>
      </c>
      <c r="C214" s="10" t="str">
        <f t="shared" si="30"/>
        <v>4</v>
      </c>
      <c r="D214" s="10" t="str">
        <f t="shared" si="31"/>
        <v>4</v>
      </c>
      <c r="E214" s="10" t="str">
        <f t="shared" si="32"/>
        <v>90</v>
      </c>
      <c r="F214" s="10" t="str">
        <f t="shared" si="33"/>
        <v>52</v>
      </c>
      <c r="G214" s="11">
        <v>50965</v>
      </c>
      <c r="H214" s="12">
        <f t="shared" si="34"/>
        <v>0</v>
      </c>
      <c r="I214" s="13">
        <f t="shared" si="35"/>
        <v>50965</v>
      </c>
      <c r="J214" s="12">
        <f t="shared" si="36"/>
        <v>0</v>
      </c>
      <c r="K214" s="12">
        <f t="shared" si="37"/>
        <v>0</v>
      </c>
      <c r="L214" s="12">
        <f t="shared" si="38"/>
        <v>0</v>
      </c>
      <c r="M214" s="17">
        <f t="shared" si="39"/>
        <v>0</v>
      </c>
    </row>
    <row r="215" spans="1:13" x14ac:dyDescent="0.25">
      <c r="A215" s="9" t="s">
        <v>74</v>
      </c>
      <c r="B215" s="10" t="s">
        <v>75</v>
      </c>
      <c r="C215" s="10" t="str">
        <f t="shared" si="30"/>
        <v>3</v>
      </c>
      <c r="D215" s="10" t="str">
        <f t="shared" si="31"/>
        <v>2</v>
      </c>
      <c r="E215" s="10" t="str">
        <f t="shared" si="32"/>
        <v>90</v>
      </c>
      <c r="F215" s="10" t="str">
        <f t="shared" si="33"/>
        <v>21</v>
      </c>
      <c r="G215" s="11">
        <v>2891.89</v>
      </c>
      <c r="H215" s="12">
        <f t="shared" si="34"/>
        <v>0</v>
      </c>
      <c r="I215" s="13">
        <f t="shared" si="35"/>
        <v>0</v>
      </c>
      <c r="J215" s="12">
        <f t="shared" si="36"/>
        <v>2891.89</v>
      </c>
      <c r="K215" s="12">
        <f t="shared" si="37"/>
        <v>0</v>
      </c>
      <c r="L215" s="12">
        <f t="shared" si="38"/>
        <v>0</v>
      </c>
      <c r="M215" s="17">
        <f t="shared" si="39"/>
        <v>0</v>
      </c>
    </row>
    <row r="216" spans="1:13" x14ac:dyDescent="0.25">
      <c r="A216" s="9" t="s">
        <v>74</v>
      </c>
      <c r="B216" s="10" t="s">
        <v>76</v>
      </c>
      <c r="C216" s="10" t="str">
        <f t="shared" si="30"/>
        <v>4</v>
      </c>
      <c r="D216" s="10" t="str">
        <f t="shared" si="31"/>
        <v>6</v>
      </c>
      <c r="E216" s="10" t="str">
        <f t="shared" si="32"/>
        <v>90</v>
      </c>
      <c r="F216" s="10" t="str">
        <f t="shared" si="33"/>
        <v>71</v>
      </c>
      <c r="G216" s="11">
        <v>71808.03</v>
      </c>
      <c r="H216" s="12">
        <f t="shared" si="34"/>
        <v>71808.03</v>
      </c>
      <c r="I216" s="13">
        <f t="shared" si="35"/>
        <v>0</v>
      </c>
      <c r="J216" s="12">
        <f t="shared" si="36"/>
        <v>0</v>
      </c>
      <c r="K216" s="12">
        <f t="shared" si="37"/>
        <v>0</v>
      </c>
      <c r="L216" s="12">
        <f t="shared" si="38"/>
        <v>0</v>
      </c>
      <c r="M216" s="17">
        <f t="shared" si="39"/>
        <v>0</v>
      </c>
    </row>
    <row r="217" spans="1:13" x14ac:dyDescent="0.25">
      <c r="A217" s="9" t="s">
        <v>17</v>
      </c>
      <c r="B217" s="10">
        <v>339030</v>
      </c>
      <c r="C217" s="10" t="str">
        <f t="shared" si="30"/>
        <v>3</v>
      </c>
      <c r="D217" s="10" t="str">
        <f t="shared" si="31"/>
        <v>3</v>
      </c>
      <c r="E217" s="10" t="str">
        <f t="shared" si="32"/>
        <v>90</v>
      </c>
      <c r="F217" s="10" t="str">
        <f t="shared" si="33"/>
        <v>30</v>
      </c>
      <c r="G217" s="11">
        <v>4397</v>
      </c>
      <c r="H217" s="12">
        <f t="shared" si="34"/>
        <v>0</v>
      </c>
      <c r="I217" s="13">
        <f t="shared" si="35"/>
        <v>0</v>
      </c>
      <c r="J217" s="12">
        <f t="shared" si="36"/>
        <v>0</v>
      </c>
      <c r="K217" s="12">
        <f t="shared" si="37"/>
        <v>0</v>
      </c>
      <c r="L217" s="12">
        <f t="shared" si="38"/>
        <v>0</v>
      </c>
      <c r="M217" s="17">
        <f t="shared" si="39"/>
        <v>4397</v>
      </c>
    </row>
    <row r="218" spans="1:13" x14ac:dyDescent="0.25">
      <c r="A218" s="9" t="s">
        <v>3</v>
      </c>
      <c r="B218" s="10" t="s">
        <v>77</v>
      </c>
      <c r="C218" s="10" t="str">
        <f t="shared" si="30"/>
        <v>3</v>
      </c>
      <c r="D218" s="10" t="str">
        <f t="shared" si="31"/>
        <v>1</v>
      </c>
      <c r="E218" s="10" t="str">
        <f t="shared" si="32"/>
        <v>90</v>
      </c>
      <c r="F218" s="10" t="str">
        <f t="shared" si="33"/>
        <v>03</v>
      </c>
      <c r="G218" s="11">
        <v>1645946.25</v>
      </c>
      <c r="H218" s="12">
        <f t="shared" si="34"/>
        <v>0</v>
      </c>
      <c r="I218" s="13">
        <f t="shared" si="35"/>
        <v>0</v>
      </c>
      <c r="J218" s="12">
        <f t="shared" si="36"/>
        <v>0</v>
      </c>
      <c r="K218" s="12">
        <f t="shared" si="37"/>
        <v>0</v>
      </c>
      <c r="L218" s="12">
        <f t="shared" si="38"/>
        <v>0</v>
      </c>
      <c r="M218" s="17">
        <f t="shared" si="39"/>
        <v>1645946.25</v>
      </c>
    </row>
    <row r="219" spans="1:13" x14ac:dyDescent="0.25">
      <c r="A219" s="9" t="s">
        <v>3</v>
      </c>
      <c r="B219" s="10" t="s">
        <v>23</v>
      </c>
      <c r="C219" s="10" t="str">
        <f t="shared" si="30"/>
        <v>3</v>
      </c>
      <c r="D219" s="10" t="str">
        <f t="shared" si="31"/>
        <v>1</v>
      </c>
      <c r="E219" s="10" t="str">
        <f t="shared" si="32"/>
        <v>90</v>
      </c>
      <c r="F219" s="10" t="str">
        <f t="shared" si="33"/>
        <v>11</v>
      </c>
      <c r="G219" s="11">
        <v>167175411.66</v>
      </c>
      <c r="H219" s="12">
        <f t="shared" si="34"/>
        <v>0</v>
      </c>
      <c r="I219" s="13">
        <f t="shared" si="35"/>
        <v>0</v>
      </c>
      <c r="J219" s="12">
        <f t="shared" si="36"/>
        <v>0</v>
      </c>
      <c r="K219" s="12">
        <f t="shared" si="37"/>
        <v>0</v>
      </c>
      <c r="L219" s="12">
        <f t="shared" si="38"/>
        <v>0</v>
      </c>
      <c r="M219" s="17">
        <f t="shared" si="39"/>
        <v>167175411.66</v>
      </c>
    </row>
    <row r="220" spans="1:13" x14ac:dyDescent="0.25">
      <c r="A220" s="9" t="s">
        <v>3</v>
      </c>
      <c r="B220" s="10" t="s">
        <v>24</v>
      </c>
      <c r="C220" s="10" t="str">
        <f t="shared" si="30"/>
        <v>3</v>
      </c>
      <c r="D220" s="10" t="str">
        <f t="shared" si="31"/>
        <v>1</v>
      </c>
      <c r="E220" s="10" t="str">
        <f t="shared" si="32"/>
        <v>90</v>
      </c>
      <c r="F220" s="10" t="str">
        <f t="shared" si="33"/>
        <v>13</v>
      </c>
      <c r="G220" s="11">
        <v>17198251.469999999</v>
      </c>
      <c r="H220" s="12">
        <f t="shared" si="34"/>
        <v>0</v>
      </c>
      <c r="I220" s="13">
        <f t="shared" si="35"/>
        <v>0</v>
      </c>
      <c r="J220" s="12">
        <f t="shared" si="36"/>
        <v>0</v>
      </c>
      <c r="K220" s="12">
        <f t="shared" si="37"/>
        <v>0</v>
      </c>
      <c r="L220" s="12">
        <f t="shared" si="38"/>
        <v>0</v>
      </c>
      <c r="M220" s="17">
        <f t="shared" si="39"/>
        <v>17198251.469999999</v>
      </c>
    </row>
    <row r="221" spans="1:13" x14ac:dyDescent="0.25">
      <c r="A221" s="9" t="s">
        <v>3</v>
      </c>
      <c r="B221" s="10" t="s">
        <v>78</v>
      </c>
      <c r="C221" s="10" t="str">
        <f t="shared" si="30"/>
        <v>3</v>
      </c>
      <c r="D221" s="10" t="str">
        <f t="shared" si="31"/>
        <v>1</v>
      </c>
      <c r="E221" s="10" t="str">
        <f t="shared" si="32"/>
        <v>90</v>
      </c>
      <c r="F221" s="10" t="str">
        <f t="shared" si="33"/>
        <v>16</v>
      </c>
      <c r="G221" s="11">
        <v>459870.22</v>
      </c>
      <c r="H221" s="12">
        <f t="shared" si="34"/>
        <v>0</v>
      </c>
      <c r="I221" s="13">
        <f t="shared" si="35"/>
        <v>0</v>
      </c>
      <c r="J221" s="12">
        <f t="shared" si="36"/>
        <v>0</v>
      </c>
      <c r="K221" s="12">
        <f t="shared" si="37"/>
        <v>0</v>
      </c>
      <c r="L221" s="12">
        <f t="shared" si="38"/>
        <v>0</v>
      </c>
      <c r="M221" s="17">
        <f t="shared" si="39"/>
        <v>459870.22</v>
      </c>
    </row>
    <row r="222" spans="1:13" x14ac:dyDescent="0.25">
      <c r="A222" s="9" t="s">
        <v>3</v>
      </c>
      <c r="B222" s="10" t="s">
        <v>25</v>
      </c>
      <c r="C222" s="10" t="str">
        <f t="shared" si="30"/>
        <v>3</v>
      </c>
      <c r="D222" s="10" t="str">
        <f t="shared" si="31"/>
        <v>1</v>
      </c>
      <c r="E222" s="10" t="str">
        <f t="shared" si="32"/>
        <v>90</v>
      </c>
      <c r="F222" s="10" t="str">
        <f t="shared" si="33"/>
        <v>92</v>
      </c>
      <c r="G222" s="11">
        <v>1298695.8600000001</v>
      </c>
      <c r="H222" s="12">
        <f t="shared" si="34"/>
        <v>0</v>
      </c>
      <c r="I222" s="13">
        <f t="shared" si="35"/>
        <v>0</v>
      </c>
      <c r="J222" s="12">
        <f t="shared" si="36"/>
        <v>0</v>
      </c>
      <c r="K222" s="12">
        <f t="shared" si="37"/>
        <v>0</v>
      </c>
      <c r="L222" s="12">
        <f t="shared" si="38"/>
        <v>0</v>
      </c>
      <c r="M222" s="17">
        <f t="shared" si="39"/>
        <v>1298695.8600000001</v>
      </c>
    </row>
    <row r="223" spans="1:13" x14ac:dyDescent="0.25">
      <c r="A223" s="9" t="s">
        <v>3</v>
      </c>
      <c r="B223" s="10" t="s">
        <v>79</v>
      </c>
      <c r="C223" s="10" t="str">
        <f t="shared" si="30"/>
        <v>3</v>
      </c>
      <c r="D223" s="10" t="str">
        <f t="shared" si="31"/>
        <v>1</v>
      </c>
      <c r="E223" s="10" t="str">
        <f t="shared" si="32"/>
        <v>90</v>
      </c>
      <c r="F223" s="10" t="str">
        <f t="shared" si="33"/>
        <v>94</v>
      </c>
      <c r="G223" s="11">
        <v>14292638.5</v>
      </c>
      <c r="H223" s="12">
        <f t="shared" si="34"/>
        <v>0</v>
      </c>
      <c r="I223" s="13">
        <f t="shared" si="35"/>
        <v>0</v>
      </c>
      <c r="J223" s="12">
        <f t="shared" si="36"/>
        <v>0</v>
      </c>
      <c r="K223" s="12">
        <f t="shared" si="37"/>
        <v>0</v>
      </c>
      <c r="L223" s="12">
        <f t="shared" si="38"/>
        <v>0</v>
      </c>
      <c r="M223" s="17">
        <f t="shared" si="39"/>
        <v>14292638.5</v>
      </c>
    </row>
    <row r="224" spans="1:13" x14ac:dyDescent="0.25">
      <c r="A224" s="9" t="s">
        <v>3</v>
      </c>
      <c r="B224" s="10" t="s">
        <v>4</v>
      </c>
      <c r="C224" s="10" t="str">
        <f t="shared" si="30"/>
        <v>3</v>
      </c>
      <c r="D224" s="10" t="str">
        <f t="shared" si="31"/>
        <v>1</v>
      </c>
      <c r="E224" s="10" t="str">
        <f t="shared" si="32"/>
        <v>90</v>
      </c>
      <c r="F224" s="10" t="str">
        <f t="shared" si="33"/>
        <v>96</v>
      </c>
      <c r="G224" s="11">
        <v>57899.32</v>
      </c>
      <c r="H224" s="12">
        <f t="shared" si="34"/>
        <v>0</v>
      </c>
      <c r="I224" s="13">
        <f t="shared" si="35"/>
        <v>0</v>
      </c>
      <c r="J224" s="12">
        <f t="shared" si="36"/>
        <v>0</v>
      </c>
      <c r="K224" s="12">
        <f t="shared" si="37"/>
        <v>0</v>
      </c>
      <c r="L224" s="12">
        <f t="shared" si="38"/>
        <v>0</v>
      </c>
      <c r="M224" s="17">
        <f t="shared" si="39"/>
        <v>57899.32</v>
      </c>
    </row>
    <row r="225" spans="1:13" x14ac:dyDescent="0.25">
      <c r="A225" s="9" t="s">
        <v>3</v>
      </c>
      <c r="B225" s="10" t="s">
        <v>26</v>
      </c>
      <c r="C225" s="10" t="str">
        <f t="shared" si="30"/>
        <v>3</v>
      </c>
      <c r="D225" s="10" t="str">
        <f t="shared" si="31"/>
        <v>1</v>
      </c>
      <c r="E225" s="10" t="str">
        <f t="shared" si="32"/>
        <v>91</v>
      </c>
      <c r="F225" s="10" t="str">
        <f t="shared" si="33"/>
        <v>13</v>
      </c>
      <c r="G225" s="11">
        <v>7610132.3600000003</v>
      </c>
      <c r="H225" s="12">
        <f t="shared" si="34"/>
        <v>0</v>
      </c>
      <c r="I225" s="13">
        <f t="shared" si="35"/>
        <v>0</v>
      </c>
      <c r="J225" s="12">
        <f t="shared" si="36"/>
        <v>0</v>
      </c>
      <c r="K225" s="12">
        <f t="shared" si="37"/>
        <v>0</v>
      </c>
      <c r="L225" s="12">
        <f t="shared" si="38"/>
        <v>0</v>
      </c>
      <c r="M225" s="17">
        <f t="shared" si="39"/>
        <v>7610132.3600000003</v>
      </c>
    </row>
    <row r="226" spans="1:13" x14ac:dyDescent="0.25">
      <c r="A226" s="9" t="s">
        <v>3</v>
      </c>
      <c r="B226" s="10" t="s">
        <v>39</v>
      </c>
      <c r="C226" s="10" t="str">
        <f t="shared" si="30"/>
        <v>3</v>
      </c>
      <c r="D226" s="10" t="str">
        <f t="shared" si="31"/>
        <v>3</v>
      </c>
      <c r="E226" s="10" t="str">
        <f t="shared" si="32"/>
        <v>50</v>
      </c>
      <c r="F226" s="10" t="str">
        <f t="shared" si="33"/>
        <v>41</v>
      </c>
      <c r="G226" s="11">
        <v>50000</v>
      </c>
      <c r="H226" s="12">
        <f t="shared" si="34"/>
        <v>0</v>
      </c>
      <c r="I226" s="13">
        <f t="shared" si="35"/>
        <v>0</v>
      </c>
      <c r="J226" s="12">
        <f t="shared" si="36"/>
        <v>0</v>
      </c>
      <c r="K226" s="12">
        <f t="shared" si="37"/>
        <v>0</v>
      </c>
      <c r="L226" s="12">
        <f t="shared" si="38"/>
        <v>0</v>
      </c>
      <c r="M226" s="17">
        <f t="shared" si="39"/>
        <v>50000</v>
      </c>
    </row>
    <row r="227" spans="1:13" x14ac:dyDescent="0.25">
      <c r="A227" s="9" t="s">
        <v>3</v>
      </c>
      <c r="B227" s="10" t="s">
        <v>44</v>
      </c>
      <c r="C227" s="10" t="str">
        <f t="shared" si="30"/>
        <v>3</v>
      </c>
      <c r="D227" s="10" t="str">
        <f t="shared" si="31"/>
        <v>3</v>
      </c>
      <c r="E227" s="10" t="str">
        <f t="shared" si="32"/>
        <v>90</v>
      </c>
      <c r="F227" s="10" t="str">
        <f t="shared" si="33"/>
        <v>08</v>
      </c>
      <c r="G227" s="11">
        <v>179963.49</v>
      </c>
      <c r="H227" s="12">
        <f t="shared" si="34"/>
        <v>0</v>
      </c>
      <c r="I227" s="13">
        <f t="shared" si="35"/>
        <v>0</v>
      </c>
      <c r="J227" s="12">
        <f t="shared" si="36"/>
        <v>0</v>
      </c>
      <c r="K227" s="12">
        <f t="shared" si="37"/>
        <v>0</v>
      </c>
      <c r="L227" s="12">
        <f t="shared" si="38"/>
        <v>0</v>
      </c>
      <c r="M227" s="17">
        <f t="shared" si="39"/>
        <v>179963.49</v>
      </c>
    </row>
    <row r="228" spans="1:13" x14ac:dyDescent="0.25">
      <c r="A228" s="9" t="s">
        <v>3</v>
      </c>
      <c r="B228" s="10" t="s">
        <v>80</v>
      </c>
      <c r="C228" s="10" t="str">
        <f t="shared" si="30"/>
        <v>3</v>
      </c>
      <c r="D228" s="10" t="str">
        <f t="shared" si="31"/>
        <v>3</v>
      </c>
      <c r="E228" s="10" t="str">
        <f t="shared" si="32"/>
        <v>90</v>
      </c>
      <c r="F228" s="10" t="str">
        <f t="shared" si="33"/>
        <v>14</v>
      </c>
      <c r="G228" s="11">
        <v>3042413.4</v>
      </c>
      <c r="H228" s="12">
        <f t="shared" si="34"/>
        <v>0</v>
      </c>
      <c r="I228" s="13">
        <f t="shared" si="35"/>
        <v>0</v>
      </c>
      <c r="J228" s="12">
        <f t="shared" si="36"/>
        <v>0</v>
      </c>
      <c r="K228" s="12">
        <f t="shared" si="37"/>
        <v>0</v>
      </c>
      <c r="L228" s="12">
        <f t="shared" si="38"/>
        <v>0</v>
      </c>
      <c r="M228" s="17">
        <f t="shared" si="39"/>
        <v>3042413.4</v>
      </c>
    </row>
    <row r="229" spans="1:13" x14ac:dyDescent="0.25">
      <c r="A229" s="9" t="s">
        <v>3</v>
      </c>
      <c r="B229" s="10" t="s">
        <v>5</v>
      </c>
      <c r="C229" s="10" t="str">
        <f t="shared" si="30"/>
        <v>3</v>
      </c>
      <c r="D229" s="10" t="str">
        <f t="shared" si="31"/>
        <v>3</v>
      </c>
      <c r="E229" s="10" t="str">
        <f t="shared" si="32"/>
        <v>90</v>
      </c>
      <c r="F229" s="10" t="str">
        <f t="shared" si="33"/>
        <v>30</v>
      </c>
      <c r="G229" s="11">
        <v>3080669.94</v>
      </c>
      <c r="H229" s="12">
        <f t="shared" si="34"/>
        <v>0</v>
      </c>
      <c r="I229" s="13">
        <f t="shared" si="35"/>
        <v>0</v>
      </c>
      <c r="J229" s="12">
        <f t="shared" si="36"/>
        <v>0</v>
      </c>
      <c r="K229" s="12">
        <f t="shared" si="37"/>
        <v>0</v>
      </c>
      <c r="L229" s="12">
        <f t="shared" si="38"/>
        <v>0</v>
      </c>
      <c r="M229" s="17">
        <f t="shared" si="39"/>
        <v>3080669.94</v>
      </c>
    </row>
    <row r="230" spans="1:13" x14ac:dyDescent="0.25">
      <c r="A230" s="9" t="s">
        <v>3</v>
      </c>
      <c r="B230" s="10" t="s">
        <v>31</v>
      </c>
      <c r="C230" s="10" t="str">
        <f t="shared" si="30"/>
        <v>3</v>
      </c>
      <c r="D230" s="10" t="str">
        <f t="shared" si="31"/>
        <v>3</v>
      </c>
      <c r="E230" s="10" t="str">
        <f t="shared" si="32"/>
        <v>90</v>
      </c>
      <c r="F230" s="10" t="str">
        <f t="shared" si="33"/>
        <v>31</v>
      </c>
      <c r="G230" s="11">
        <v>56700</v>
      </c>
      <c r="H230" s="12">
        <f t="shared" si="34"/>
        <v>0</v>
      </c>
      <c r="I230" s="13">
        <f t="shared" si="35"/>
        <v>0</v>
      </c>
      <c r="J230" s="12">
        <f t="shared" si="36"/>
        <v>0</v>
      </c>
      <c r="K230" s="12">
        <f t="shared" si="37"/>
        <v>0</v>
      </c>
      <c r="L230" s="12">
        <f t="shared" si="38"/>
        <v>0</v>
      </c>
      <c r="M230" s="17">
        <f t="shared" si="39"/>
        <v>56700</v>
      </c>
    </row>
    <row r="231" spans="1:13" x14ac:dyDescent="0.25">
      <c r="A231" s="9" t="s">
        <v>3</v>
      </c>
      <c r="B231" s="10" t="s">
        <v>6</v>
      </c>
      <c r="C231" s="10" t="str">
        <f t="shared" si="30"/>
        <v>3</v>
      </c>
      <c r="D231" s="10" t="str">
        <f t="shared" si="31"/>
        <v>3</v>
      </c>
      <c r="E231" s="10" t="str">
        <f t="shared" si="32"/>
        <v>90</v>
      </c>
      <c r="F231" s="10" t="str">
        <f t="shared" si="33"/>
        <v>32</v>
      </c>
      <c r="G231" s="11">
        <v>282595.78000000003</v>
      </c>
      <c r="H231" s="12">
        <f t="shared" si="34"/>
        <v>0</v>
      </c>
      <c r="I231" s="13">
        <f t="shared" si="35"/>
        <v>0</v>
      </c>
      <c r="J231" s="12">
        <f t="shared" si="36"/>
        <v>0</v>
      </c>
      <c r="K231" s="12">
        <f t="shared" si="37"/>
        <v>0</v>
      </c>
      <c r="L231" s="12">
        <f t="shared" si="38"/>
        <v>0</v>
      </c>
      <c r="M231" s="17">
        <f t="shared" si="39"/>
        <v>282595.78000000003</v>
      </c>
    </row>
    <row r="232" spans="1:13" x14ac:dyDescent="0.25">
      <c r="A232" s="9" t="s">
        <v>3</v>
      </c>
      <c r="B232" s="10" t="s">
        <v>18</v>
      </c>
      <c r="C232" s="10" t="str">
        <f t="shared" si="30"/>
        <v>3</v>
      </c>
      <c r="D232" s="10" t="str">
        <f t="shared" si="31"/>
        <v>3</v>
      </c>
      <c r="E232" s="10" t="str">
        <f t="shared" si="32"/>
        <v>90</v>
      </c>
      <c r="F232" s="10" t="str">
        <f t="shared" si="33"/>
        <v>33</v>
      </c>
      <c r="G232" s="11">
        <v>1475046.68</v>
      </c>
      <c r="H232" s="12">
        <f t="shared" si="34"/>
        <v>0</v>
      </c>
      <c r="I232" s="13">
        <f t="shared" si="35"/>
        <v>0</v>
      </c>
      <c r="J232" s="12">
        <f t="shared" si="36"/>
        <v>0</v>
      </c>
      <c r="K232" s="12">
        <f t="shared" si="37"/>
        <v>0</v>
      </c>
      <c r="L232" s="12">
        <f t="shared" si="38"/>
        <v>0</v>
      </c>
      <c r="M232" s="17">
        <f t="shared" si="39"/>
        <v>1475046.68</v>
      </c>
    </row>
    <row r="233" spans="1:13" x14ac:dyDescent="0.25">
      <c r="A233" s="9" t="s">
        <v>3</v>
      </c>
      <c r="B233" s="10" t="s">
        <v>7</v>
      </c>
      <c r="C233" s="10" t="str">
        <f t="shared" si="30"/>
        <v>3</v>
      </c>
      <c r="D233" s="10" t="str">
        <f t="shared" si="31"/>
        <v>3</v>
      </c>
      <c r="E233" s="10" t="str">
        <f t="shared" si="32"/>
        <v>90</v>
      </c>
      <c r="F233" s="10" t="str">
        <f t="shared" si="33"/>
        <v>35</v>
      </c>
      <c r="G233" s="11">
        <v>1009080.48</v>
      </c>
      <c r="H233" s="12">
        <f t="shared" si="34"/>
        <v>0</v>
      </c>
      <c r="I233" s="13">
        <f t="shared" si="35"/>
        <v>0</v>
      </c>
      <c r="J233" s="12">
        <f t="shared" si="36"/>
        <v>0</v>
      </c>
      <c r="K233" s="12">
        <f t="shared" si="37"/>
        <v>0</v>
      </c>
      <c r="L233" s="12">
        <f t="shared" si="38"/>
        <v>0</v>
      </c>
      <c r="M233" s="17">
        <f t="shared" si="39"/>
        <v>1009080.48</v>
      </c>
    </row>
    <row r="234" spans="1:13" x14ac:dyDescent="0.25">
      <c r="A234" s="9" t="s">
        <v>3</v>
      </c>
      <c r="B234" s="10" t="s">
        <v>8</v>
      </c>
      <c r="C234" s="10" t="str">
        <f t="shared" si="30"/>
        <v>3</v>
      </c>
      <c r="D234" s="10" t="str">
        <f t="shared" si="31"/>
        <v>3</v>
      </c>
      <c r="E234" s="10" t="str">
        <f t="shared" si="32"/>
        <v>90</v>
      </c>
      <c r="F234" s="10" t="str">
        <f t="shared" si="33"/>
        <v>36</v>
      </c>
      <c r="G234" s="11">
        <v>2528036.7999999998</v>
      </c>
      <c r="H234" s="12">
        <f t="shared" si="34"/>
        <v>0</v>
      </c>
      <c r="I234" s="13">
        <f t="shared" si="35"/>
        <v>0</v>
      </c>
      <c r="J234" s="12">
        <f t="shared" si="36"/>
        <v>0</v>
      </c>
      <c r="K234" s="12">
        <f t="shared" si="37"/>
        <v>0</v>
      </c>
      <c r="L234" s="12">
        <f t="shared" si="38"/>
        <v>0</v>
      </c>
      <c r="M234" s="17">
        <f t="shared" si="39"/>
        <v>2528036.7999999998</v>
      </c>
    </row>
    <row r="235" spans="1:13" x14ac:dyDescent="0.25">
      <c r="A235" s="9" t="s">
        <v>3</v>
      </c>
      <c r="B235" s="10" t="s">
        <v>9</v>
      </c>
      <c r="C235" s="10" t="str">
        <f t="shared" si="30"/>
        <v>3</v>
      </c>
      <c r="D235" s="10" t="str">
        <f t="shared" si="31"/>
        <v>3</v>
      </c>
      <c r="E235" s="10" t="str">
        <f t="shared" si="32"/>
        <v>90</v>
      </c>
      <c r="F235" s="10" t="str">
        <f t="shared" si="33"/>
        <v>37</v>
      </c>
      <c r="G235" s="11">
        <v>4652958.3600000003</v>
      </c>
      <c r="H235" s="12">
        <f t="shared" si="34"/>
        <v>0</v>
      </c>
      <c r="I235" s="13">
        <f t="shared" si="35"/>
        <v>0</v>
      </c>
      <c r="J235" s="12">
        <f t="shared" si="36"/>
        <v>0</v>
      </c>
      <c r="K235" s="12">
        <f t="shared" si="37"/>
        <v>0</v>
      </c>
      <c r="L235" s="12">
        <f t="shared" si="38"/>
        <v>0</v>
      </c>
      <c r="M235" s="17">
        <f t="shared" si="39"/>
        <v>4652958.3600000003</v>
      </c>
    </row>
    <row r="236" spans="1:13" x14ac:dyDescent="0.25">
      <c r="A236" s="9" t="s">
        <v>3</v>
      </c>
      <c r="B236" s="10" t="s">
        <v>10</v>
      </c>
      <c r="C236" s="10" t="str">
        <f t="shared" si="30"/>
        <v>3</v>
      </c>
      <c r="D236" s="10" t="str">
        <f t="shared" si="31"/>
        <v>3</v>
      </c>
      <c r="E236" s="10" t="str">
        <f t="shared" si="32"/>
        <v>90</v>
      </c>
      <c r="F236" s="10" t="str">
        <f t="shared" si="33"/>
        <v>39</v>
      </c>
      <c r="G236" s="11">
        <v>17504414.050000001</v>
      </c>
      <c r="H236" s="12">
        <f t="shared" si="34"/>
        <v>0</v>
      </c>
      <c r="I236" s="13">
        <f t="shared" si="35"/>
        <v>0</v>
      </c>
      <c r="J236" s="12">
        <f t="shared" si="36"/>
        <v>0</v>
      </c>
      <c r="K236" s="12">
        <f t="shared" si="37"/>
        <v>0</v>
      </c>
      <c r="L236" s="12">
        <f t="shared" si="38"/>
        <v>0</v>
      </c>
      <c r="M236" s="17">
        <f t="shared" si="39"/>
        <v>17504414.050000001</v>
      </c>
    </row>
    <row r="237" spans="1:13" x14ac:dyDescent="0.25">
      <c r="A237" s="9" t="s">
        <v>3</v>
      </c>
      <c r="B237" s="10" t="s">
        <v>81</v>
      </c>
      <c r="C237" s="10" t="str">
        <f t="shared" si="30"/>
        <v>3</v>
      </c>
      <c r="D237" s="10" t="str">
        <f t="shared" si="31"/>
        <v>3</v>
      </c>
      <c r="E237" s="10" t="str">
        <f t="shared" si="32"/>
        <v>90</v>
      </c>
      <c r="F237" s="10" t="str">
        <f t="shared" si="33"/>
        <v>46</v>
      </c>
      <c r="G237" s="11">
        <v>11584693.310000001</v>
      </c>
      <c r="H237" s="12">
        <f t="shared" si="34"/>
        <v>0</v>
      </c>
      <c r="I237" s="13">
        <f t="shared" si="35"/>
        <v>0</v>
      </c>
      <c r="J237" s="12">
        <f t="shared" si="36"/>
        <v>0</v>
      </c>
      <c r="K237" s="12">
        <f t="shared" si="37"/>
        <v>0</v>
      </c>
      <c r="L237" s="12">
        <f t="shared" si="38"/>
        <v>0</v>
      </c>
      <c r="M237" s="17">
        <f t="shared" si="39"/>
        <v>11584693.310000001</v>
      </c>
    </row>
    <row r="238" spans="1:13" x14ac:dyDescent="0.25">
      <c r="A238" s="9" t="s">
        <v>3</v>
      </c>
      <c r="B238" s="10" t="s">
        <v>19</v>
      </c>
      <c r="C238" s="10" t="str">
        <f t="shared" si="30"/>
        <v>3</v>
      </c>
      <c r="D238" s="10" t="str">
        <f t="shared" si="31"/>
        <v>3</v>
      </c>
      <c r="E238" s="10" t="str">
        <f t="shared" si="32"/>
        <v>90</v>
      </c>
      <c r="F238" s="10" t="str">
        <f t="shared" si="33"/>
        <v>47</v>
      </c>
      <c r="G238" s="11">
        <v>182755.05</v>
      </c>
      <c r="H238" s="12">
        <f t="shared" si="34"/>
        <v>0</v>
      </c>
      <c r="I238" s="13">
        <f t="shared" si="35"/>
        <v>0</v>
      </c>
      <c r="J238" s="12">
        <f t="shared" si="36"/>
        <v>0</v>
      </c>
      <c r="K238" s="12">
        <f t="shared" si="37"/>
        <v>0</v>
      </c>
      <c r="L238" s="12">
        <f t="shared" si="38"/>
        <v>0</v>
      </c>
      <c r="M238" s="17">
        <f t="shared" si="39"/>
        <v>182755.05</v>
      </c>
    </row>
    <row r="239" spans="1:13" x14ac:dyDescent="0.25">
      <c r="A239" s="9" t="s">
        <v>3</v>
      </c>
      <c r="B239" s="10" t="s">
        <v>82</v>
      </c>
      <c r="C239" s="10" t="str">
        <f t="shared" si="30"/>
        <v>3</v>
      </c>
      <c r="D239" s="10" t="str">
        <f t="shared" si="31"/>
        <v>3</v>
      </c>
      <c r="E239" s="10" t="str">
        <f t="shared" si="32"/>
        <v>90</v>
      </c>
      <c r="F239" s="10" t="str">
        <f t="shared" si="33"/>
        <v>49</v>
      </c>
      <c r="G239" s="11">
        <v>5481770.2599999998</v>
      </c>
      <c r="H239" s="12">
        <f t="shared" si="34"/>
        <v>0</v>
      </c>
      <c r="I239" s="13">
        <f t="shared" si="35"/>
        <v>0</v>
      </c>
      <c r="J239" s="12">
        <f t="shared" si="36"/>
        <v>0</v>
      </c>
      <c r="K239" s="12">
        <f t="shared" si="37"/>
        <v>0</v>
      </c>
      <c r="L239" s="12">
        <f t="shared" si="38"/>
        <v>0</v>
      </c>
      <c r="M239" s="17">
        <f t="shared" si="39"/>
        <v>5481770.2599999998</v>
      </c>
    </row>
    <row r="240" spans="1:13" x14ac:dyDescent="0.25">
      <c r="A240" s="9" t="s">
        <v>3</v>
      </c>
      <c r="B240" s="10" t="s">
        <v>11</v>
      </c>
      <c r="C240" s="10" t="str">
        <f t="shared" si="30"/>
        <v>3</v>
      </c>
      <c r="D240" s="10" t="str">
        <f t="shared" si="31"/>
        <v>3</v>
      </c>
      <c r="E240" s="10" t="str">
        <f t="shared" si="32"/>
        <v>90</v>
      </c>
      <c r="F240" s="10" t="str">
        <f t="shared" si="33"/>
        <v>92</v>
      </c>
      <c r="G240" s="11">
        <v>1164450.26</v>
      </c>
      <c r="H240" s="12">
        <f t="shared" si="34"/>
        <v>0</v>
      </c>
      <c r="I240" s="13">
        <f t="shared" si="35"/>
        <v>0</v>
      </c>
      <c r="J240" s="12">
        <f t="shared" si="36"/>
        <v>0</v>
      </c>
      <c r="K240" s="12">
        <f t="shared" si="37"/>
        <v>0</v>
      </c>
      <c r="L240" s="12">
        <f t="shared" si="38"/>
        <v>0</v>
      </c>
      <c r="M240" s="17">
        <f t="shared" si="39"/>
        <v>1164450.26</v>
      </c>
    </row>
    <row r="241" spans="1:13" x14ac:dyDescent="0.25">
      <c r="A241" s="9" t="s">
        <v>3</v>
      </c>
      <c r="B241" s="10" t="s">
        <v>12</v>
      </c>
      <c r="C241" s="10" t="str">
        <f t="shared" si="30"/>
        <v>3</v>
      </c>
      <c r="D241" s="10" t="str">
        <f t="shared" si="31"/>
        <v>3</v>
      </c>
      <c r="E241" s="10" t="str">
        <f t="shared" si="32"/>
        <v>90</v>
      </c>
      <c r="F241" s="10" t="str">
        <f t="shared" si="33"/>
        <v>93</v>
      </c>
      <c r="G241" s="11">
        <v>37539325.740000002</v>
      </c>
      <c r="H241" s="12">
        <f t="shared" si="34"/>
        <v>0</v>
      </c>
      <c r="I241" s="13">
        <f t="shared" si="35"/>
        <v>0</v>
      </c>
      <c r="J241" s="12">
        <f t="shared" si="36"/>
        <v>0</v>
      </c>
      <c r="K241" s="12">
        <f t="shared" si="37"/>
        <v>0</v>
      </c>
      <c r="L241" s="12">
        <f t="shared" si="38"/>
        <v>0</v>
      </c>
      <c r="M241" s="17">
        <f t="shared" si="39"/>
        <v>37539325.740000002</v>
      </c>
    </row>
    <row r="242" spans="1:13" x14ac:dyDescent="0.25">
      <c r="A242" s="9" t="s">
        <v>3</v>
      </c>
      <c r="B242" s="10" t="s">
        <v>21</v>
      </c>
      <c r="C242" s="10" t="str">
        <f t="shared" si="30"/>
        <v>3</v>
      </c>
      <c r="D242" s="10" t="str">
        <f t="shared" si="31"/>
        <v>3</v>
      </c>
      <c r="E242" s="10" t="str">
        <f t="shared" si="32"/>
        <v>91</v>
      </c>
      <c r="F242" s="10" t="str">
        <f t="shared" si="33"/>
        <v>39</v>
      </c>
      <c r="G242" s="11">
        <v>58994.62</v>
      </c>
      <c r="H242" s="12">
        <f t="shared" si="34"/>
        <v>0</v>
      </c>
      <c r="I242" s="13">
        <f t="shared" si="35"/>
        <v>0</v>
      </c>
      <c r="J242" s="12">
        <f t="shared" si="36"/>
        <v>0</v>
      </c>
      <c r="K242" s="12">
        <f t="shared" si="37"/>
        <v>0</v>
      </c>
      <c r="L242" s="12">
        <f t="shared" si="38"/>
        <v>0</v>
      </c>
      <c r="M242" s="17">
        <f t="shared" si="39"/>
        <v>58994.62</v>
      </c>
    </row>
    <row r="243" spans="1:13" x14ac:dyDescent="0.25">
      <c r="A243" s="9" t="s">
        <v>3</v>
      </c>
      <c r="B243" s="10" t="s">
        <v>83</v>
      </c>
      <c r="C243" s="10" t="str">
        <f t="shared" si="30"/>
        <v>3</v>
      </c>
      <c r="D243" s="10" t="str">
        <f t="shared" si="31"/>
        <v>3</v>
      </c>
      <c r="E243" s="10" t="str">
        <f t="shared" si="32"/>
        <v>91</v>
      </c>
      <c r="F243" s="10" t="str">
        <f t="shared" si="33"/>
        <v>47</v>
      </c>
      <c r="G243" s="11">
        <v>25907.26</v>
      </c>
      <c r="H243" s="12">
        <f t="shared" si="34"/>
        <v>0</v>
      </c>
      <c r="I243" s="13">
        <f t="shared" si="35"/>
        <v>0</v>
      </c>
      <c r="J243" s="12">
        <f t="shared" si="36"/>
        <v>0</v>
      </c>
      <c r="K243" s="12">
        <f t="shared" si="37"/>
        <v>0</v>
      </c>
      <c r="L243" s="12">
        <f t="shared" si="38"/>
        <v>0</v>
      </c>
      <c r="M243" s="17">
        <f t="shared" si="39"/>
        <v>25907.26</v>
      </c>
    </row>
    <row r="244" spans="1:13" x14ac:dyDescent="0.25">
      <c r="A244" s="9" t="s">
        <v>3</v>
      </c>
      <c r="B244" s="10" t="s">
        <v>14</v>
      </c>
      <c r="C244" s="10" t="str">
        <f t="shared" si="30"/>
        <v>4</v>
      </c>
      <c r="D244" s="10" t="str">
        <f t="shared" si="31"/>
        <v>4</v>
      </c>
      <c r="E244" s="10" t="str">
        <f t="shared" si="32"/>
        <v>90</v>
      </c>
      <c r="F244" s="10" t="str">
        <f t="shared" si="33"/>
        <v>39</v>
      </c>
      <c r="G244" s="11">
        <v>952606.36</v>
      </c>
      <c r="H244" s="12">
        <f t="shared" si="34"/>
        <v>0</v>
      </c>
      <c r="I244" s="13">
        <f t="shared" si="35"/>
        <v>952606.36</v>
      </c>
      <c r="J244" s="12">
        <f t="shared" si="36"/>
        <v>0</v>
      </c>
      <c r="K244" s="12">
        <f t="shared" si="37"/>
        <v>0</v>
      </c>
      <c r="L244" s="12">
        <f t="shared" si="38"/>
        <v>0</v>
      </c>
      <c r="M244" s="17">
        <f t="shared" si="39"/>
        <v>0</v>
      </c>
    </row>
    <row r="245" spans="1:13" x14ac:dyDescent="0.25">
      <c r="A245" s="9" t="s">
        <v>3</v>
      </c>
      <c r="B245" s="10" t="s">
        <v>15</v>
      </c>
      <c r="C245" s="10" t="str">
        <f t="shared" si="30"/>
        <v>4</v>
      </c>
      <c r="D245" s="10" t="str">
        <f t="shared" si="31"/>
        <v>4</v>
      </c>
      <c r="E245" s="10" t="str">
        <f t="shared" si="32"/>
        <v>90</v>
      </c>
      <c r="F245" s="10" t="str">
        <f t="shared" si="33"/>
        <v>51</v>
      </c>
      <c r="G245" s="11">
        <v>15052778.630000001</v>
      </c>
      <c r="H245" s="12">
        <f t="shared" si="34"/>
        <v>0</v>
      </c>
      <c r="I245" s="13">
        <f t="shared" si="35"/>
        <v>15052778.630000001</v>
      </c>
      <c r="J245" s="12">
        <f t="shared" si="36"/>
        <v>0</v>
      </c>
      <c r="K245" s="12">
        <f t="shared" si="37"/>
        <v>0</v>
      </c>
      <c r="L245" s="12">
        <f t="shared" si="38"/>
        <v>0</v>
      </c>
      <c r="M245" s="17">
        <f t="shared" si="39"/>
        <v>0</v>
      </c>
    </row>
    <row r="246" spans="1:13" x14ac:dyDescent="0.25">
      <c r="A246" s="9" t="s">
        <v>3</v>
      </c>
      <c r="B246" s="10" t="s">
        <v>16</v>
      </c>
      <c r="C246" s="10" t="str">
        <f t="shared" si="30"/>
        <v>4</v>
      </c>
      <c r="D246" s="10" t="str">
        <f t="shared" si="31"/>
        <v>4</v>
      </c>
      <c r="E246" s="10" t="str">
        <f t="shared" si="32"/>
        <v>90</v>
      </c>
      <c r="F246" s="10" t="str">
        <f t="shared" si="33"/>
        <v>52</v>
      </c>
      <c r="G246" s="11">
        <v>1614354.96</v>
      </c>
      <c r="H246" s="12">
        <f t="shared" si="34"/>
        <v>0</v>
      </c>
      <c r="I246" s="13">
        <f t="shared" si="35"/>
        <v>1614354.96</v>
      </c>
      <c r="J246" s="12">
        <f t="shared" si="36"/>
        <v>0</v>
      </c>
      <c r="K246" s="12">
        <f t="shared" si="37"/>
        <v>0</v>
      </c>
      <c r="L246" s="12">
        <f t="shared" si="38"/>
        <v>0</v>
      </c>
      <c r="M246" s="17">
        <f t="shared" si="39"/>
        <v>0</v>
      </c>
    </row>
    <row r="247" spans="1:13" x14ac:dyDescent="0.25">
      <c r="A247" s="9" t="s">
        <v>17</v>
      </c>
      <c r="B247" s="10" t="s">
        <v>23</v>
      </c>
      <c r="C247" s="10" t="str">
        <f t="shared" si="30"/>
        <v>3</v>
      </c>
      <c r="D247" s="10" t="str">
        <f t="shared" si="31"/>
        <v>1</v>
      </c>
      <c r="E247" s="10" t="str">
        <f t="shared" si="32"/>
        <v>90</v>
      </c>
      <c r="F247" s="10" t="str">
        <f t="shared" si="33"/>
        <v>11</v>
      </c>
      <c r="G247" s="11">
        <v>370468220.97000003</v>
      </c>
      <c r="H247" s="12">
        <f t="shared" si="34"/>
        <v>0</v>
      </c>
      <c r="I247" s="13">
        <f t="shared" si="35"/>
        <v>0</v>
      </c>
      <c r="J247" s="12">
        <f t="shared" si="36"/>
        <v>0</v>
      </c>
      <c r="K247" s="12">
        <f t="shared" si="37"/>
        <v>0</v>
      </c>
      <c r="L247" s="12">
        <f t="shared" si="38"/>
        <v>0</v>
      </c>
      <c r="M247" s="17">
        <f t="shared" si="39"/>
        <v>370468220.97000003</v>
      </c>
    </row>
    <row r="248" spans="1:13" x14ac:dyDescent="0.25">
      <c r="A248" s="9" t="s">
        <v>17</v>
      </c>
      <c r="B248" s="10" t="s">
        <v>24</v>
      </c>
      <c r="C248" s="10" t="str">
        <f t="shared" si="30"/>
        <v>3</v>
      </c>
      <c r="D248" s="10" t="str">
        <f t="shared" si="31"/>
        <v>1</v>
      </c>
      <c r="E248" s="10" t="str">
        <f t="shared" si="32"/>
        <v>90</v>
      </c>
      <c r="F248" s="10" t="str">
        <f t="shared" si="33"/>
        <v>13</v>
      </c>
      <c r="G248" s="11">
        <v>5592583.8300000001</v>
      </c>
      <c r="H248" s="12">
        <f t="shared" si="34"/>
        <v>0</v>
      </c>
      <c r="I248" s="13">
        <f t="shared" si="35"/>
        <v>0</v>
      </c>
      <c r="J248" s="12">
        <f t="shared" si="36"/>
        <v>0</v>
      </c>
      <c r="K248" s="12">
        <f t="shared" si="37"/>
        <v>0</v>
      </c>
      <c r="L248" s="12">
        <f t="shared" si="38"/>
        <v>0</v>
      </c>
      <c r="M248" s="17">
        <f t="shared" si="39"/>
        <v>5592583.8300000001</v>
      </c>
    </row>
    <row r="249" spans="1:13" x14ac:dyDescent="0.25">
      <c r="A249" s="9" t="s">
        <v>17</v>
      </c>
      <c r="B249" s="10" t="s">
        <v>78</v>
      </c>
      <c r="C249" s="10" t="str">
        <f t="shared" si="30"/>
        <v>3</v>
      </c>
      <c r="D249" s="10" t="str">
        <f t="shared" si="31"/>
        <v>1</v>
      </c>
      <c r="E249" s="10" t="str">
        <f t="shared" si="32"/>
        <v>90</v>
      </c>
      <c r="F249" s="10" t="str">
        <f t="shared" si="33"/>
        <v>16</v>
      </c>
      <c r="G249" s="11">
        <v>11356458.640000001</v>
      </c>
      <c r="H249" s="12">
        <f t="shared" si="34"/>
        <v>0</v>
      </c>
      <c r="I249" s="13">
        <f t="shared" si="35"/>
        <v>0</v>
      </c>
      <c r="J249" s="12">
        <f t="shared" si="36"/>
        <v>0</v>
      </c>
      <c r="K249" s="12">
        <f t="shared" si="37"/>
        <v>0</v>
      </c>
      <c r="L249" s="12">
        <f t="shared" si="38"/>
        <v>0</v>
      </c>
      <c r="M249" s="17">
        <f t="shared" si="39"/>
        <v>11356458.640000001</v>
      </c>
    </row>
    <row r="250" spans="1:13" x14ac:dyDescent="0.25">
      <c r="A250" s="9" t="s">
        <v>17</v>
      </c>
      <c r="B250" s="10" t="s">
        <v>84</v>
      </c>
      <c r="C250" s="10" t="str">
        <f t="shared" si="30"/>
        <v>3</v>
      </c>
      <c r="D250" s="10" t="str">
        <f t="shared" si="31"/>
        <v>1</v>
      </c>
      <c r="E250" s="10" t="str">
        <f t="shared" si="32"/>
        <v>90</v>
      </c>
      <c r="F250" s="10" t="str">
        <f t="shared" si="33"/>
        <v>17</v>
      </c>
      <c r="G250" s="11">
        <v>823434.77</v>
      </c>
      <c r="H250" s="12">
        <f t="shared" si="34"/>
        <v>0</v>
      </c>
      <c r="I250" s="13">
        <f t="shared" si="35"/>
        <v>0</v>
      </c>
      <c r="J250" s="12">
        <f t="shared" si="36"/>
        <v>0</v>
      </c>
      <c r="K250" s="12">
        <f t="shared" si="37"/>
        <v>0</v>
      </c>
      <c r="L250" s="12">
        <f t="shared" si="38"/>
        <v>0</v>
      </c>
      <c r="M250" s="17">
        <f t="shared" si="39"/>
        <v>823434.77</v>
      </c>
    </row>
    <row r="251" spans="1:13" x14ac:dyDescent="0.25">
      <c r="A251" s="9" t="s">
        <v>17</v>
      </c>
      <c r="B251" s="10" t="s">
        <v>85</v>
      </c>
      <c r="C251" s="10" t="str">
        <f t="shared" si="30"/>
        <v>3</v>
      </c>
      <c r="D251" s="10" t="str">
        <f t="shared" si="31"/>
        <v>1</v>
      </c>
      <c r="E251" s="10" t="str">
        <f t="shared" si="32"/>
        <v>90</v>
      </c>
      <c r="F251" s="10" t="str">
        <f t="shared" si="33"/>
        <v>91</v>
      </c>
      <c r="G251" s="11">
        <v>114334648.26000001</v>
      </c>
      <c r="H251" s="12">
        <f t="shared" si="34"/>
        <v>0</v>
      </c>
      <c r="I251" s="13">
        <f t="shared" si="35"/>
        <v>0</v>
      </c>
      <c r="J251" s="12">
        <f t="shared" si="36"/>
        <v>0</v>
      </c>
      <c r="K251" s="12">
        <f t="shared" si="37"/>
        <v>0</v>
      </c>
      <c r="L251" s="12">
        <f t="shared" si="38"/>
        <v>0</v>
      </c>
      <c r="M251" s="17">
        <f t="shared" si="39"/>
        <v>114334648.26000001</v>
      </c>
    </row>
    <row r="252" spans="1:13" x14ac:dyDescent="0.25">
      <c r="A252" s="9" t="s">
        <v>17</v>
      </c>
      <c r="B252" s="10" t="s">
        <v>25</v>
      </c>
      <c r="C252" s="10" t="str">
        <f t="shared" si="30"/>
        <v>3</v>
      </c>
      <c r="D252" s="10" t="str">
        <f t="shared" si="31"/>
        <v>1</v>
      </c>
      <c r="E252" s="10" t="str">
        <f t="shared" si="32"/>
        <v>90</v>
      </c>
      <c r="F252" s="10" t="str">
        <f t="shared" si="33"/>
        <v>92</v>
      </c>
      <c r="G252" s="11">
        <v>8046060.6100000003</v>
      </c>
      <c r="H252" s="12">
        <f t="shared" si="34"/>
        <v>0</v>
      </c>
      <c r="I252" s="13">
        <f t="shared" si="35"/>
        <v>0</v>
      </c>
      <c r="J252" s="12">
        <f t="shared" si="36"/>
        <v>0</v>
      </c>
      <c r="K252" s="12">
        <f t="shared" si="37"/>
        <v>0</v>
      </c>
      <c r="L252" s="12">
        <f t="shared" si="38"/>
        <v>0</v>
      </c>
      <c r="M252" s="17">
        <f t="shared" si="39"/>
        <v>8046060.6100000003</v>
      </c>
    </row>
    <row r="253" spans="1:13" x14ac:dyDescent="0.25">
      <c r="A253" s="9" t="s">
        <v>17</v>
      </c>
      <c r="B253" s="10" t="s">
        <v>79</v>
      </c>
      <c r="C253" s="10" t="str">
        <f t="shared" si="30"/>
        <v>3</v>
      </c>
      <c r="D253" s="10" t="str">
        <f t="shared" si="31"/>
        <v>1</v>
      </c>
      <c r="E253" s="10" t="str">
        <f t="shared" si="32"/>
        <v>90</v>
      </c>
      <c r="F253" s="10" t="str">
        <f t="shared" si="33"/>
        <v>94</v>
      </c>
      <c r="G253" s="11">
        <v>2165057.65</v>
      </c>
      <c r="H253" s="12">
        <f t="shared" si="34"/>
        <v>0</v>
      </c>
      <c r="I253" s="13">
        <f t="shared" si="35"/>
        <v>0</v>
      </c>
      <c r="J253" s="12">
        <f t="shared" si="36"/>
        <v>0</v>
      </c>
      <c r="K253" s="12">
        <f t="shared" si="37"/>
        <v>0</v>
      </c>
      <c r="L253" s="12">
        <f t="shared" si="38"/>
        <v>0</v>
      </c>
      <c r="M253" s="17">
        <f t="shared" si="39"/>
        <v>2165057.65</v>
      </c>
    </row>
    <row r="254" spans="1:13" x14ac:dyDescent="0.25">
      <c r="A254" s="9" t="s">
        <v>17</v>
      </c>
      <c r="B254" s="10" t="s">
        <v>4</v>
      </c>
      <c r="C254" s="10" t="str">
        <f t="shared" si="30"/>
        <v>3</v>
      </c>
      <c r="D254" s="10" t="str">
        <f t="shared" si="31"/>
        <v>1</v>
      </c>
      <c r="E254" s="10" t="str">
        <f t="shared" si="32"/>
        <v>90</v>
      </c>
      <c r="F254" s="10" t="str">
        <f t="shared" si="33"/>
        <v>96</v>
      </c>
      <c r="G254" s="11">
        <v>67769.67</v>
      </c>
      <c r="H254" s="12">
        <f t="shared" si="34"/>
        <v>0</v>
      </c>
      <c r="I254" s="13">
        <f t="shared" si="35"/>
        <v>0</v>
      </c>
      <c r="J254" s="12">
        <f t="shared" si="36"/>
        <v>0</v>
      </c>
      <c r="K254" s="12">
        <f t="shared" si="37"/>
        <v>0</v>
      </c>
      <c r="L254" s="12">
        <f t="shared" si="38"/>
        <v>0</v>
      </c>
      <c r="M254" s="17">
        <f t="shared" si="39"/>
        <v>67769.67</v>
      </c>
    </row>
    <row r="255" spans="1:13" x14ac:dyDescent="0.25">
      <c r="A255" s="9" t="s">
        <v>17</v>
      </c>
      <c r="B255" s="10" t="s">
        <v>26</v>
      </c>
      <c r="C255" s="10" t="str">
        <f t="shared" si="30"/>
        <v>3</v>
      </c>
      <c r="D255" s="10" t="str">
        <f t="shared" si="31"/>
        <v>1</v>
      </c>
      <c r="E255" s="10" t="str">
        <f t="shared" si="32"/>
        <v>91</v>
      </c>
      <c r="F255" s="10" t="str">
        <f t="shared" si="33"/>
        <v>13</v>
      </c>
      <c r="G255" s="11">
        <v>35042450.020000003</v>
      </c>
      <c r="H255" s="12">
        <f t="shared" si="34"/>
        <v>0</v>
      </c>
      <c r="I255" s="13">
        <f t="shared" si="35"/>
        <v>0</v>
      </c>
      <c r="J255" s="12">
        <f t="shared" si="36"/>
        <v>0</v>
      </c>
      <c r="K255" s="12">
        <f t="shared" si="37"/>
        <v>0</v>
      </c>
      <c r="L255" s="12">
        <f t="shared" si="38"/>
        <v>0</v>
      </c>
      <c r="M255" s="17">
        <f t="shared" si="39"/>
        <v>35042450.020000003</v>
      </c>
    </row>
    <row r="256" spans="1:13" x14ac:dyDescent="0.25">
      <c r="A256" s="9" t="s">
        <v>17</v>
      </c>
      <c r="B256" s="10" t="s">
        <v>43</v>
      </c>
      <c r="C256" s="10" t="str">
        <f t="shared" si="30"/>
        <v>3</v>
      </c>
      <c r="D256" s="10" t="str">
        <f t="shared" si="31"/>
        <v>1</v>
      </c>
      <c r="E256" s="10" t="str">
        <f t="shared" si="32"/>
        <v>91</v>
      </c>
      <c r="F256" s="10" t="str">
        <f t="shared" si="33"/>
        <v>92</v>
      </c>
      <c r="G256" s="11">
        <v>317155.25</v>
      </c>
      <c r="H256" s="12">
        <f t="shared" si="34"/>
        <v>0</v>
      </c>
      <c r="I256" s="13">
        <f t="shared" si="35"/>
        <v>0</v>
      </c>
      <c r="J256" s="12">
        <f t="shared" si="36"/>
        <v>0</v>
      </c>
      <c r="K256" s="12">
        <f t="shared" si="37"/>
        <v>0</v>
      </c>
      <c r="L256" s="12">
        <f t="shared" si="38"/>
        <v>0</v>
      </c>
      <c r="M256" s="17">
        <f t="shared" si="39"/>
        <v>317155.25</v>
      </c>
    </row>
    <row r="257" spans="1:13" x14ac:dyDescent="0.25">
      <c r="A257" s="9" t="s">
        <v>17</v>
      </c>
      <c r="B257" s="10" t="s">
        <v>86</v>
      </c>
      <c r="C257" s="10" t="str">
        <f t="shared" si="30"/>
        <v>3</v>
      </c>
      <c r="D257" s="10" t="str">
        <f t="shared" si="31"/>
        <v>1</v>
      </c>
      <c r="E257" s="10" t="str">
        <f t="shared" si="32"/>
        <v>91</v>
      </c>
      <c r="F257" s="10" t="str">
        <f t="shared" si="33"/>
        <v>94</v>
      </c>
      <c r="G257" s="11">
        <v>2446.85</v>
      </c>
      <c r="H257" s="12">
        <f t="shared" si="34"/>
        <v>0</v>
      </c>
      <c r="I257" s="13">
        <f t="shared" si="35"/>
        <v>0</v>
      </c>
      <c r="J257" s="12">
        <f t="shared" si="36"/>
        <v>0</v>
      </c>
      <c r="K257" s="12">
        <f t="shared" si="37"/>
        <v>0</v>
      </c>
      <c r="L257" s="12">
        <f t="shared" si="38"/>
        <v>0</v>
      </c>
      <c r="M257" s="17">
        <f t="shared" si="39"/>
        <v>2446.85</v>
      </c>
    </row>
    <row r="258" spans="1:13" x14ac:dyDescent="0.25">
      <c r="A258" s="9" t="s">
        <v>17</v>
      </c>
      <c r="B258" s="10" t="s">
        <v>39</v>
      </c>
      <c r="C258" s="10" t="str">
        <f t="shared" si="30"/>
        <v>3</v>
      </c>
      <c r="D258" s="10" t="str">
        <f t="shared" si="31"/>
        <v>3</v>
      </c>
      <c r="E258" s="10" t="str">
        <f t="shared" si="32"/>
        <v>50</v>
      </c>
      <c r="F258" s="10" t="str">
        <f t="shared" si="33"/>
        <v>41</v>
      </c>
      <c r="G258" s="11">
        <v>12000</v>
      </c>
      <c r="H258" s="12">
        <f t="shared" si="34"/>
        <v>0</v>
      </c>
      <c r="I258" s="13">
        <f t="shared" si="35"/>
        <v>0</v>
      </c>
      <c r="J258" s="12">
        <f t="shared" si="36"/>
        <v>0</v>
      </c>
      <c r="K258" s="12">
        <f t="shared" si="37"/>
        <v>0</v>
      </c>
      <c r="L258" s="12">
        <f t="shared" si="38"/>
        <v>0</v>
      </c>
      <c r="M258" s="17">
        <f t="shared" si="39"/>
        <v>12000</v>
      </c>
    </row>
    <row r="259" spans="1:13" x14ac:dyDescent="0.25">
      <c r="A259" s="9" t="s">
        <v>17</v>
      </c>
      <c r="B259" s="10" t="s">
        <v>44</v>
      </c>
      <c r="C259" s="10" t="str">
        <f t="shared" ref="C259:C322" si="40">MID(B259,1,1)</f>
        <v>3</v>
      </c>
      <c r="D259" s="10" t="str">
        <f t="shared" ref="D259:D322" si="41">MID(B259,2,1)</f>
        <v>3</v>
      </c>
      <c r="E259" s="10" t="str">
        <f t="shared" ref="E259:E322" si="42">MID(B259,3,2)</f>
        <v>90</v>
      </c>
      <c r="F259" s="10" t="str">
        <f t="shared" ref="F259:F322" si="43">MID(B259,5,2)</f>
        <v>08</v>
      </c>
      <c r="G259" s="11">
        <v>2588613.5299999998</v>
      </c>
      <c r="H259" s="12">
        <f t="shared" ref="H259:H322" si="44">IF(D259="6",G259,0)</f>
        <v>0</v>
      </c>
      <c r="I259" s="13">
        <f t="shared" ref="I259:I322" si="45">IF(OR(D259="5",D259="4"),G259,0)</f>
        <v>0</v>
      </c>
      <c r="J259" s="12">
        <f t="shared" ref="J259:J322" si="46">IF(D259="2",G259,0)</f>
        <v>0</v>
      </c>
      <c r="K259" s="12">
        <f t="shared" ref="K259:K322" si="47">IF(AND(C259="3",D259="3",E259="20"),G259,0)</f>
        <v>0</v>
      </c>
      <c r="L259" s="12">
        <f t="shared" ref="L259:L322" si="48">IF(AND(C259="3",D259="3",E259="40",F259="81"),G259,0)</f>
        <v>0</v>
      </c>
      <c r="M259" s="17">
        <f t="shared" ref="M259:M322" si="49">G259-SUM(H259:L259)</f>
        <v>2588613.5299999998</v>
      </c>
    </row>
    <row r="260" spans="1:13" x14ac:dyDescent="0.25">
      <c r="A260" s="9" t="s">
        <v>17</v>
      </c>
      <c r="B260" s="10" t="s">
        <v>80</v>
      </c>
      <c r="C260" s="10" t="str">
        <f t="shared" si="40"/>
        <v>3</v>
      </c>
      <c r="D260" s="10" t="str">
        <f t="shared" si="41"/>
        <v>3</v>
      </c>
      <c r="E260" s="10" t="str">
        <f t="shared" si="42"/>
        <v>90</v>
      </c>
      <c r="F260" s="10" t="str">
        <f t="shared" si="43"/>
        <v>14</v>
      </c>
      <c r="G260" s="11">
        <v>7273794.9400000004</v>
      </c>
      <c r="H260" s="12">
        <f t="shared" si="44"/>
        <v>0</v>
      </c>
      <c r="I260" s="13">
        <f t="shared" si="45"/>
        <v>0</v>
      </c>
      <c r="J260" s="12">
        <f t="shared" si="46"/>
        <v>0</v>
      </c>
      <c r="K260" s="12">
        <f t="shared" si="47"/>
        <v>0</v>
      </c>
      <c r="L260" s="12">
        <f t="shared" si="48"/>
        <v>0</v>
      </c>
      <c r="M260" s="17">
        <f t="shared" si="49"/>
        <v>7273794.9400000004</v>
      </c>
    </row>
    <row r="261" spans="1:13" x14ac:dyDescent="0.25">
      <c r="A261" s="9" t="s">
        <v>17</v>
      </c>
      <c r="B261" s="10" t="s">
        <v>87</v>
      </c>
      <c r="C261" s="10" t="str">
        <f t="shared" si="40"/>
        <v>3</v>
      </c>
      <c r="D261" s="10" t="str">
        <f t="shared" si="41"/>
        <v>3</v>
      </c>
      <c r="E261" s="10" t="str">
        <f t="shared" si="42"/>
        <v>90</v>
      </c>
      <c r="F261" s="10" t="str">
        <f t="shared" si="43"/>
        <v>15</v>
      </c>
      <c r="G261" s="11">
        <v>834860</v>
      </c>
      <c r="H261" s="12">
        <f t="shared" si="44"/>
        <v>0</v>
      </c>
      <c r="I261" s="13">
        <f t="shared" si="45"/>
        <v>0</v>
      </c>
      <c r="J261" s="12">
        <f t="shared" si="46"/>
        <v>0</v>
      </c>
      <c r="K261" s="12">
        <f t="shared" si="47"/>
        <v>0</v>
      </c>
      <c r="L261" s="12">
        <f t="shared" si="48"/>
        <v>0</v>
      </c>
      <c r="M261" s="17">
        <f t="shared" si="49"/>
        <v>834860</v>
      </c>
    </row>
    <row r="262" spans="1:13" x14ac:dyDescent="0.25">
      <c r="A262" s="9" t="s">
        <v>17</v>
      </c>
      <c r="B262" s="10" t="s">
        <v>61</v>
      </c>
      <c r="C262" s="10" t="str">
        <f t="shared" si="40"/>
        <v>3</v>
      </c>
      <c r="D262" s="10" t="str">
        <f t="shared" si="41"/>
        <v>3</v>
      </c>
      <c r="E262" s="10" t="str">
        <f t="shared" si="42"/>
        <v>90</v>
      </c>
      <c r="F262" s="10" t="str">
        <f t="shared" si="43"/>
        <v>18</v>
      </c>
      <c r="G262" s="11">
        <v>299564.18</v>
      </c>
      <c r="H262" s="12">
        <f t="shared" si="44"/>
        <v>0</v>
      </c>
      <c r="I262" s="13">
        <f t="shared" si="45"/>
        <v>0</v>
      </c>
      <c r="J262" s="12">
        <f t="shared" si="46"/>
        <v>0</v>
      </c>
      <c r="K262" s="12">
        <f t="shared" si="47"/>
        <v>0</v>
      </c>
      <c r="L262" s="12">
        <f t="shared" si="48"/>
        <v>0</v>
      </c>
      <c r="M262" s="17">
        <f t="shared" si="49"/>
        <v>299564.18</v>
      </c>
    </row>
    <row r="263" spans="1:13" x14ac:dyDescent="0.25">
      <c r="A263" s="9" t="s">
        <v>17</v>
      </c>
      <c r="B263" s="10" t="s">
        <v>62</v>
      </c>
      <c r="C263" s="10" t="str">
        <f t="shared" si="40"/>
        <v>3</v>
      </c>
      <c r="D263" s="10" t="str">
        <f t="shared" si="41"/>
        <v>3</v>
      </c>
      <c r="E263" s="10" t="str">
        <f t="shared" si="42"/>
        <v>90</v>
      </c>
      <c r="F263" s="10" t="str">
        <f t="shared" si="43"/>
        <v>20</v>
      </c>
      <c r="G263" s="11">
        <v>492500</v>
      </c>
      <c r="H263" s="12">
        <f t="shared" si="44"/>
        <v>0</v>
      </c>
      <c r="I263" s="13">
        <f t="shared" si="45"/>
        <v>0</v>
      </c>
      <c r="J263" s="12">
        <f t="shared" si="46"/>
        <v>0</v>
      </c>
      <c r="K263" s="12">
        <f t="shared" si="47"/>
        <v>0</v>
      </c>
      <c r="L263" s="12">
        <f t="shared" si="48"/>
        <v>0</v>
      </c>
      <c r="M263" s="17">
        <f t="shared" si="49"/>
        <v>492500</v>
      </c>
    </row>
    <row r="264" spans="1:13" x14ac:dyDescent="0.25">
      <c r="A264" s="9" t="s">
        <v>17</v>
      </c>
      <c r="B264" s="10" t="s">
        <v>5</v>
      </c>
      <c r="C264" s="10" t="str">
        <f t="shared" si="40"/>
        <v>3</v>
      </c>
      <c r="D264" s="10" t="str">
        <f t="shared" si="41"/>
        <v>3</v>
      </c>
      <c r="E264" s="10" t="str">
        <f t="shared" si="42"/>
        <v>90</v>
      </c>
      <c r="F264" s="10" t="str">
        <f t="shared" si="43"/>
        <v>30</v>
      </c>
      <c r="G264" s="11">
        <v>4316676.4400000004</v>
      </c>
      <c r="H264" s="12">
        <f t="shared" si="44"/>
        <v>0</v>
      </c>
      <c r="I264" s="13">
        <f t="shared" si="45"/>
        <v>0</v>
      </c>
      <c r="J264" s="12">
        <f t="shared" si="46"/>
        <v>0</v>
      </c>
      <c r="K264" s="12">
        <f t="shared" si="47"/>
        <v>0</v>
      </c>
      <c r="L264" s="12">
        <f t="shared" si="48"/>
        <v>0</v>
      </c>
      <c r="M264" s="17">
        <f t="shared" si="49"/>
        <v>4316676.4400000004</v>
      </c>
    </row>
    <row r="265" spans="1:13" x14ac:dyDescent="0.25">
      <c r="A265" s="9" t="s">
        <v>17</v>
      </c>
      <c r="B265" s="10" t="s">
        <v>31</v>
      </c>
      <c r="C265" s="10" t="str">
        <f t="shared" si="40"/>
        <v>3</v>
      </c>
      <c r="D265" s="10" t="str">
        <f t="shared" si="41"/>
        <v>3</v>
      </c>
      <c r="E265" s="10" t="str">
        <f t="shared" si="42"/>
        <v>90</v>
      </c>
      <c r="F265" s="10" t="str">
        <f t="shared" si="43"/>
        <v>31</v>
      </c>
      <c r="G265" s="11">
        <v>900</v>
      </c>
      <c r="H265" s="12">
        <f t="shared" si="44"/>
        <v>0</v>
      </c>
      <c r="I265" s="13">
        <f t="shared" si="45"/>
        <v>0</v>
      </c>
      <c r="J265" s="12">
        <f t="shared" si="46"/>
        <v>0</v>
      </c>
      <c r="K265" s="12">
        <f t="shared" si="47"/>
        <v>0</v>
      </c>
      <c r="L265" s="12">
        <f t="shared" si="48"/>
        <v>0</v>
      </c>
      <c r="M265" s="17">
        <f t="shared" si="49"/>
        <v>900</v>
      </c>
    </row>
    <row r="266" spans="1:13" x14ac:dyDescent="0.25">
      <c r="A266" s="9" t="s">
        <v>17</v>
      </c>
      <c r="B266" s="10" t="s">
        <v>6</v>
      </c>
      <c r="C266" s="10" t="str">
        <f t="shared" si="40"/>
        <v>3</v>
      </c>
      <c r="D266" s="10" t="str">
        <f t="shared" si="41"/>
        <v>3</v>
      </c>
      <c r="E266" s="10" t="str">
        <f t="shared" si="42"/>
        <v>90</v>
      </c>
      <c r="F266" s="10" t="str">
        <f t="shared" si="43"/>
        <v>32</v>
      </c>
      <c r="G266" s="11">
        <v>2370</v>
      </c>
      <c r="H266" s="12">
        <f t="shared" si="44"/>
        <v>0</v>
      </c>
      <c r="I266" s="13">
        <f t="shared" si="45"/>
        <v>0</v>
      </c>
      <c r="J266" s="12">
        <f t="shared" si="46"/>
        <v>0</v>
      </c>
      <c r="K266" s="12">
        <f t="shared" si="47"/>
        <v>0</v>
      </c>
      <c r="L266" s="12">
        <f t="shared" si="48"/>
        <v>0</v>
      </c>
      <c r="M266" s="17">
        <f t="shared" si="49"/>
        <v>2370</v>
      </c>
    </row>
    <row r="267" spans="1:13" x14ac:dyDescent="0.25">
      <c r="A267" s="9" t="s">
        <v>17</v>
      </c>
      <c r="B267" s="10" t="s">
        <v>18</v>
      </c>
      <c r="C267" s="10" t="str">
        <f t="shared" si="40"/>
        <v>3</v>
      </c>
      <c r="D267" s="10" t="str">
        <f t="shared" si="41"/>
        <v>3</v>
      </c>
      <c r="E267" s="10" t="str">
        <f t="shared" si="42"/>
        <v>90</v>
      </c>
      <c r="F267" s="10" t="str">
        <f t="shared" si="43"/>
        <v>33</v>
      </c>
      <c r="G267" s="11">
        <v>1150988.01</v>
      </c>
      <c r="H267" s="12">
        <f t="shared" si="44"/>
        <v>0</v>
      </c>
      <c r="I267" s="13">
        <f t="shared" si="45"/>
        <v>0</v>
      </c>
      <c r="J267" s="12">
        <f t="shared" si="46"/>
        <v>0</v>
      </c>
      <c r="K267" s="12">
        <f t="shared" si="47"/>
        <v>0</v>
      </c>
      <c r="L267" s="12">
        <f t="shared" si="48"/>
        <v>0</v>
      </c>
      <c r="M267" s="17">
        <f t="shared" si="49"/>
        <v>1150988.01</v>
      </c>
    </row>
    <row r="268" spans="1:13" x14ac:dyDescent="0.25">
      <c r="A268" s="9" t="s">
        <v>17</v>
      </c>
      <c r="B268" s="10" t="s">
        <v>7</v>
      </c>
      <c r="C268" s="10" t="str">
        <f t="shared" si="40"/>
        <v>3</v>
      </c>
      <c r="D268" s="10" t="str">
        <f t="shared" si="41"/>
        <v>3</v>
      </c>
      <c r="E268" s="10" t="str">
        <f t="shared" si="42"/>
        <v>90</v>
      </c>
      <c r="F268" s="10" t="str">
        <f t="shared" si="43"/>
        <v>35</v>
      </c>
      <c r="G268" s="11">
        <v>217681.01</v>
      </c>
      <c r="H268" s="12">
        <f t="shared" si="44"/>
        <v>0</v>
      </c>
      <c r="I268" s="13">
        <f t="shared" si="45"/>
        <v>0</v>
      </c>
      <c r="J268" s="12">
        <f t="shared" si="46"/>
        <v>0</v>
      </c>
      <c r="K268" s="12">
        <f t="shared" si="47"/>
        <v>0</v>
      </c>
      <c r="L268" s="12">
        <f t="shared" si="48"/>
        <v>0</v>
      </c>
      <c r="M268" s="17">
        <f t="shared" si="49"/>
        <v>217681.01</v>
      </c>
    </row>
    <row r="269" spans="1:13" x14ac:dyDescent="0.25">
      <c r="A269" s="9" t="s">
        <v>17</v>
      </c>
      <c r="B269" s="10" t="s">
        <v>8</v>
      </c>
      <c r="C269" s="10" t="str">
        <f t="shared" si="40"/>
        <v>3</v>
      </c>
      <c r="D269" s="10" t="str">
        <f t="shared" si="41"/>
        <v>3</v>
      </c>
      <c r="E269" s="10" t="str">
        <f t="shared" si="42"/>
        <v>90</v>
      </c>
      <c r="F269" s="10" t="str">
        <f t="shared" si="43"/>
        <v>36</v>
      </c>
      <c r="G269" s="11">
        <v>776438.24</v>
      </c>
      <c r="H269" s="12">
        <f t="shared" si="44"/>
        <v>0</v>
      </c>
      <c r="I269" s="13">
        <f t="shared" si="45"/>
        <v>0</v>
      </c>
      <c r="J269" s="12">
        <f t="shared" si="46"/>
        <v>0</v>
      </c>
      <c r="K269" s="12">
        <f t="shared" si="47"/>
        <v>0</v>
      </c>
      <c r="L269" s="12">
        <f t="shared" si="48"/>
        <v>0</v>
      </c>
      <c r="M269" s="17">
        <f t="shared" si="49"/>
        <v>776438.24</v>
      </c>
    </row>
    <row r="270" spans="1:13" x14ac:dyDescent="0.25">
      <c r="A270" s="9" t="s">
        <v>17</v>
      </c>
      <c r="B270" s="10" t="s">
        <v>9</v>
      </c>
      <c r="C270" s="10" t="str">
        <f t="shared" si="40"/>
        <v>3</v>
      </c>
      <c r="D270" s="10" t="str">
        <f t="shared" si="41"/>
        <v>3</v>
      </c>
      <c r="E270" s="10" t="str">
        <f t="shared" si="42"/>
        <v>90</v>
      </c>
      <c r="F270" s="10" t="str">
        <f t="shared" si="43"/>
        <v>37</v>
      </c>
      <c r="G270" s="11">
        <v>14012591.57</v>
      </c>
      <c r="H270" s="12">
        <f t="shared" si="44"/>
        <v>0</v>
      </c>
      <c r="I270" s="13">
        <f t="shared" si="45"/>
        <v>0</v>
      </c>
      <c r="J270" s="12">
        <f t="shared" si="46"/>
        <v>0</v>
      </c>
      <c r="K270" s="12">
        <f t="shared" si="47"/>
        <v>0</v>
      </c>
      <c r="L270" s="12">
        <f t="shared" si="48"/>
        <v>0</v>
      </c>
      <c r="M270" s="17">
        <f t="shared" si="49"/>
        <v>14012591.57</v>
      </c>
    </row>
    <row r="271" spans="1:13" x14ac:dyDescent="0.25">
      <c r="A271" s="9" t="s">
        <v>17</v>
      </c>
      <c r="B271" s="10" t="s">
        <v>10</v>
      </c>
      <c r="C271" s="10" t="str">
        <f t="shared" si="40"/>
        <v>3</v>
      </c>
      <c r="D271" s="10" t="str">
        <f t="shared" si="41"/>
        <v>3</v>
      </c>
      <c r="E271" s="10" t="str">
        <f t="shared" si="42"/>
        <v>90</v>
      </c>
      <c r="F271" s="10" t="str">
        <f t="shared" si="43"/>
        <v>39</v>
      </c>
      <c r="G271" s="11">
        <v>31263158.469999999</v>
      </c>
      <c r="H271" s="12">
        <f t="shared" si="44"/>
        <v>0</v>
      </c>
      <c r="I271" s="13">
        <f t="shared" si="45"/>
        <v>0</v>
      </c>
      <c r="J271" s="12">
        <f t="shared" si="46"/>
        <v>0</v>
      </c>
      <c r="K271" s="12">
        <f t="shared" si="47"/>
        <v>0</v>
      </c>
      <c r="L271" s="12">
        <f t="shared" si="48"/>
        <v>0</v>
      </c>
      <c r="M271" s="17">
        <f t="shared" si="49"/>
        <v>31263158.469999999</v>
      </c>
    </row>
    <row r="272" spans="1:13" x14ac:dyDescent="0.25">
      <c r="A272" s="9" t="s">
        <v>17</v>
      </c>
      <c r="B272" s="10" t="s">
        <v>65</v>
      </c>
      <c r="C272" s="10" t="str">
        <f t="shared" si="40"/>
        <v>3</v>
      </c>
      <c r="D272" s="10" t="str">
        <f t="shared" si="41"/>
        <v>3</v>
      </c>
      <c r="E272" s="10" t="str">
        <f t="shared" si="42"/>
        <v>90</v>
      </c>
      <c r="F272" s="10" t="str">
        <f t="shared" si="43"/>
        <v>41</v>
      </c>
      <c r="G272" s="11">
        <v>838.1</v>
      </c>
      <c r="H272" s="12">
        <f t="shared" si="44"/>
        <v>0</v>
      </c>
      <c r="I272" s="13">
        <f t="shared" si="45"/>
        <v>0</v>
      </c>
      <c r="J272" s="12">
        <f t="shared" si="46"/>
        <v>0</v>
      </c>
      <c r="K272" s="12">
        <f t="shared" si="47"/>
        <v>0</v>
      </c>
      <c r="L272" s="12">
        <f t="shared" si="48"/>
        <v>0</v>
      </c>
      <c r="M272" s="17">
        <f t="shared" si="49"/>
        <v>838.1</v>
      </c>
    </row>
    <row r="273" spans="1:13" x14ac:dyDescent="0.25">
      <c r="A273" s="9" t="s">
        <v>17</v>
      </c>
      <c r="B273" s="10" t="s">
        <v>81</v>
      </c>
      <c r="C273" s="10" t="str">
        <f t="shared" si="40"/>
        <v>3</v>
      </c>
      <c r="D273" s="10" t="str">
        <f t="shared" si="41"/>
        <v>3</v>
      </c>
      <c r="E273" s="10" t="str">
        <f t="shared" si="42"/>
        <v>90</v>
      </c>
      <c r="F273" s="10" t="str">
        <f t="shared" si="43"/>
        <v>46</v>
      </c>
      <c r="G273" s="11">
        <v>41243539.060000002</v>
      </c>
      <c r="H273" s="12">
        <f t="shared" si="44"/>
        <v>0</v>
      </c>
      <c r="I273" s="13">
        <f t="shared" si="45"/>
        <v>0</v>
      </c>
      <c r="J273" s="12">
        <f t="shared" si="46"/>
        <v>0</v>
      </c>
      <c r="K273" s="12">
        <f t="shared" si="47"/>
        <v>0</v>
      </c>
      <c r="L273" s="12">
        <f t="shared" si="48"/>
        <v>0</v>
      </c>
      <c r="M273" s="17">
        <f t="shared" si="49"/>
        <v>41243539.060000002</v>
      </c>
    </row>
    <row r="274" spans="1:13" x14ac:dyDescent="0.25">
      <c r="A274" s="9" t="s">
        <v>17</v>
      </c>
      <c r="B274" s="10" t="s">
        <v>19</v>
      </c>
      <c r="C274" s="10" t="str">
        <f t="shared" si="40"/>
        <v>3</v>
      </c>
      <c r="D274" s="10" t="str">
        <f t="shared" si="41"/>
        <v>3</v>
      </c>
      <c r="E274" s="10" t="str">
        <f t="shared" si="42"/>
        <v>90</v>
      </c>
      <c r="F274" s="10" t="str">
        <f t="shared" si="43"/>
        <v>47</v>
      </c>
      <c r="G274" s="11">
        <v>91895.85</v>
      </c>
      <c r="H274" s="12">
        <f t="shared" si="44"/>
        <v>0</v>
      </c>
      <c r="I274" s="13">
        <f t="shared" si="45"/>
        <v>0</v>
      </c>
      <c r="J274" s="12">
        <f t="shared" si="46"/>
        <v>0</v>
      </c>
      <c r="K274" s="12">
        <f t="shared" si="47"/>
        <v>0</v>
      </c>
      <c r="L274" s="12">
        <f t="shared" si="48"/>
        <v>0</v>
      </c>
      <c r="M274" s="17">
        <f t="shared" si="49"/>
        <v>91895.85</v>
      </c>
    </row>
    <row r="275" spans="1:13" x14ac:dyDescent="0.25">
      <c r="A275" s="9" t="s">
        <v>17</v>
      </c>
      <c r="B275" s="10" t="s">
        <v>82</v>
      </c>
      <c r="C275" s="10" t="str">
        <f t="shared" si="40"/>
        <v>3</v>
      </c>
      <c r="D275" s="10" t="str">
        <f t="shared" si="41"/>
        <v>3</v>
      </c>
      <c r="E275" s="10" t="str">
        <f t="shared" si="42"/>
        <v>90</v>
      </c>
      <c r="F275" s="10" t="str">
        <f t="shared" si="43"/>
        <v>49</v>
      </c>
      <c r="G275" s="11">
        <v>7375278.4100000001</v>
      </c>
      <c r="H275" s="12">
        <f t="shared" si="44"/>
        <v>0</v>
      </c>
      <c r="I275" s="13">
        <f t="shared" si="45"/>
        <v>0</v>
      </c>
      <c r="J275" s="12">
        <f t="shared" si="46"/>
        <v>0</v>
      </c>
      <c r="K275" s="12">
        <f t="shared" si="47"/>
        <v>0</v>
      </c>
      <c r="L275" s="12">
        <f t="shared" si="48"/>
        <v>0</v>
      </c>
      <c r="M275" s="17">
        <f t="shared" si="49"/>
        <v>7375278.4100000001</v>
      </c>
    </row>
    <row r="276" spans="1:13" x14ac:dyDescent="0.25">
      <c r="A276" s="9" t="s">
        <v>17</v>
      </c>
      <c r="B276" s="10" t="s">
        <v>32</v>
      </c>
      <c r="C276" s="10" t="str">
        <f t="shared" si="40"/>
        <v>3</v>
      </c>
      <c r="D276" s="10" t="str">
        <f t="shared" si="41"/>
        <v>3</v>
      </c>
      <c r="E276" s="10" t="str">
        <f t="shared" si="42"/>
        <v>90</v>
      </c>
      <c r="F276" s="10" t="str">
        <f t="shared" si="43"/>
        <v>91</v>
      </c>
      <c r="G276" s="11">
        <v>302590</v>
      </c>
      <c r="H276" s="12">
        <f t="shared" si="44"/>
        <v>0</v>
      </c>
      <c r="I276" s="13">
        <f t="shared" si="45"/>
        <v>0</v>
      </c>
      <c r="J276" s="12">
        <f t="shared" si="46"/>
        <v>0</v>
      </c>
      <c r="K276" s="12">
        <f t="shared" si="47"/>
        <v>0</v>
      </c>
      <c r="L276" s="12">
        <f t="shared" si="48"/>
        <v>0</v>
      </c>
      <c r="M276" s="17">
        <f t="shared" si="49"/>
        <v>302590</v>
      </c>
    </row>
    <row r="277" spans="1:13" x14ac:dyDescent="0.25">
      <c r="A277" s="9" t="s">
        <v>17</v>
      </c>
      <c r="B277" s="10" t="s">
        <v>11</v>
      </c>
      <c r="C277" s="10" t="str">
        <f t="shared" si="40"/>
        <v>3</v>
      </c>
      <c r="D277" s="10" t="str">
        <f t="shared" si="41"/>
        <v>3</v>
      </c>
      <c r="E277" s="10" t="str">
        <f t="shared" si="42"/>
        <v>90</v>
      </c>
      <c r="F277" s="10" t="str">
        <f t="shared" si="43"/>
        <v>92</v>
      </c>
      <c r="G277" s="11">
        <v>35571434.82</v>
      </c>
      <c r="H277" s="12">
        <f t="shared" si="44"/>
        <v>0</v>
      </c>
      <c r="I277" s="13">
        <f t="shared" si="45"/>
        <v>0</v>
      </c>
      <c r="J277" s="12">
        <f t="shared" si="46"/>
        <v>0</v>
      </c>
      <c r="K277" s="12">
        <f t="shared" si="47"/>
        <v>0</v>
      </c>
      <c r="L277" s="12">
        <f t="shared" si="48"/>
        <v>0</v>
      </c>
      <c r="M277" s="17">
        <f t="shared" si="49"/>
        <v>35571434.82</v>
      </c>
    </row>
    <row r="278" spans="1:13" x14ac:dyDescent="0.25">
      <c r="A278" s="9" t="s">
        <v>17</v>
      </c>
      <c r="B278" s="10" t="s">
        <v>12</v>
      </c>
      <c r="C278" s="10" t="str">
        <f t="shared" si="40"/>
        <v>3</v>
      </c>
      <c r="D278" s="10" t="str">
        <f t="shared" si="41"/>
        <v>3</v>
      </c>
      <c r="E278" s="10" t="str">
        <f t="shared" si="42"/>
        <v>90</v>
      </c>
      <c r="F278" s="10" t="str">
        <f t="shared" si="43"/>
        <v>93</v>
      </c>
      <c r="G278" s="11">
        <v>35442056.990000002</v>
      </c>
      <c r="H278" s="12">
        <f t="shared" si="44"/>
        <v>0</v>
      </c>
      <c r="I278" s="13">
        <f t="shared" si="45"/>
        <v>0</v>
      </c>
      <c r="J278" s="12">
        <f t="shared" si="46"/>
        <v>0</v>
      </c>
      <c r="K278" s="12">
        <f t="shared" si="47"/>
        <v>0</v>
      </c>
      <c r="L278" s="12">
        <f t="shared" si="48"/>
        <v>0</v>
      </c>
      <c r="M278" s="17">
        <f t="shared" si="49"/>
        <v>35442056.990000002</v>
      </c>
    </row>
    <row r="279" spans="1:13" x14ac:dyDescent="0.25">
      <c r="A279" s="9" t="s">
        <v>17</v>
      </c>
      <c r="B279" s="10" t="s">
        <v>20</v>
      </c>
      <c r="C279" s="10" t="str">
        <f t="shared" si="40"/>
        <v>3</v>
      </c>
      <c r="D279" s="10" t="str">
        <f t="shared" si="41"/>
        <v>3</v>
      </c>
      <c r="E279" s="10" t="str">
        <f t="shared" si="42"/>
        <v>90</v>
      </c>
      <c r="F279" s="10" t="str">
        <f t="shared" si="43"/>
        <v>96</v>
      </c>
      <c r="G279" s="11">
        <v>1032.55</v>
      </c>
      <c r="H279" s="12">
        <f t="shared" si="44"/>
        <v>0</v>
      </c>
      <c r="I279" s="13">
        <f t="shared" si="45"/>
        <v>0</v>
      </c>
      <c r="J279" s="12">
        <f t="shared" si="46"/>
        <v>0</v>
      </c>
      <c r="K279" s="12">
        <f t="shared" si="47"/>
        <v>0</v>
      </c>
      <c r="L279" s="12">
        <f t="shared" si="48"/>
        <v>0</v>
      </c>
      <c r="M279" s="17">
        <f t="shared" si="49"/>
        <v>1032.55</v>
      </c>
    </row>
    <row r="280" spans="1:13" x14ac:dyDescent="0.25">
      <c r="A280" s="9" t="s">
        <v>17</v>
      </c>
      <c r="B280" s="10" t="s">
        <v>21</v>
      </c>
      <c r="C280" s="10" t="str">
        <f t="shared" si="40"/>
        <v>3</v>
      </c>
      <c r="D280" s="10" t="str">
        <f t="shared" si="41"/>
        <v>3</v>
      </c>
      <c r="E280" s="10" t="str">
        <f t="shared" si="42"/>
        <v>91</v>
      </c>
      <c r="F280" s="10" t="str">
        <f t="shared" si="43"/>
        <v>39</v>
      </c>
      <c r="G280" s="11">
        <v>136861.34</v>
      </c>
      <c r="H280" s="12">
        <f t="shared" si="44"/>
        <v>0</v>
      </c>
      <c r="I280" s="13">
        <f t="shared" si="45"/>
        <v>0</v>
      </c>
      <c r="J280" s="12">
        <f t="shared" si="46"/>
        <v>0</v>
      </c>
      <c r="K280" s="12">
        <f t="shared" si="47"/>
        <v>0</v>
      </c>
      <c r="L280" s="12">
        <f t="shared" si="48"/>
        <v>0</v>
      </c>
      <c r="M280" s="17">
        <f t="shared" si="49"/>
        <v>136861.34</v>
      </c>
    </row>
    <row r="281" spans="1:13" x14ac:dyDescent="0.25">
      <c r="A281" s="9" t="s">
        <v>17</v>
      </c>
      <c r="B281" s="10" t="s">
        <v>83</v>
      </c>
      <c r="C281" s="10" t="str">
        <f t="shared" si="40"/>
        <v>3</v>
      </c>
      <c r="D281" s="10" t="str">
        <f t="shared" si="41"/>
        <v>3</v>
      </c>
      <c r="E281" s="10" t="str">
        <f t="shared" si="42"/>
        <v>91</v>
      </c>
      <c r="F281" s="10" t="str">
        <f t="shared" si="43"/>
        <v>47</v>
      </c>
      <c r="G281" s="11">
        <v>43207.01</v>
      </c>
      <c r="H281" s="12">
        <f t="shared" si="44"/>
        <v>0</v>
      </c>
      <c r="I281" s="13">
        <f t="shared" si="45"/>
        <v>0</v>
      </c>
      <c r="J281" s="12">
        <f t="shared" si="46"/>
        <v>0</v>
      </c>
      <c r="K281" s="12">
        <f t="shared" si="47"/>
        <v>0</v>
      </c>
      <c r="L281" s="12">
        <f t="shared" si="48"/>
        <v>0</v>
      </c>
      <c r="M281" s="17">
        <f t="shared" si="49"/>
        <v>43207.01</v>
      </c>
    </row>
    <row r="282" spans="1:13" x14ac:dyDescent="0.25">
      <c r="A282" s="9" t="s">
        <v>17</v>
      </c>
      <c r="B282" s="10" t="s">
        <v>14</v>
      </c>
      <c r="C282" s="10" t="str">
        <f t="shared" si="40"/>
        <v>4</v>
      </c>
      <c r="D282" s="10" t="str">
        <f t="shared" si="41"/>
        <v>4</v>
      </c>
      <c r="E282" s="10" t="str">
        <f t="shared" si="42"/>
        <v>90</v>
      </c>
      <c r="F282" s="10" t="str">
        <f t="shared" si="43"/>
        <v>39</v>
      </c>
      <c r="G282" s="11">
        <v>4510485.03</v>
      </c>
      <c r="H282" s="12">
        <f t="shared" si="44"/>
        <v>0</v>
      </c>
      <c r="I282" s="13">
        <f t="shared" si="45"/>
        <v>4510485.03</v>
      </c>
      <c r="J282" s="12">
        <f t="shared" si="46"/>
        <v>0</v>
      </c>
      <c r="K282" s="12">
        <f t="shared" si="47"/>
        <v>0</v>
      </c>
      <c r="L282" s="12">
        <f t="shared" si="48"/>
        <v>0</v>
      </c>
      <c r="M282" s="17">
        <f t="shared" si="49"/>
        <v>0</v>
      </c>
    </row>
    <row r="283" spans="1:13" x14ac:dyDescent="0.25">
      <c r="A283" s="9" t="s">
        <v>17</v>
      </c>
      <c r="B283" s="10" t="s">
        <v>15</v>
      </c>
      <c r="C283" s="10" t="str">
        <f t="shared" si="40"/>
        <v>4</v>
      </c>
      <c r="D283" s="10" t="str">
        <f t="shared" si="41"/>
        <v>4</v>
      </c>
      <c r="E283" s="10" t="str">
        <f t="shared" si="42"/>
        <v>90</v>
      </c>
      <c r="F283" s="10" t="str">
        <f t="shared" si="43"/>
        <v>51</v>
      </c>
      <c r="G283" s="11">
        <v>4942790.54</v>
      </c>
      <c r="H283" s="12">
        <f t="shared" si="44"/>
        <v>0</v>
      </c>
      <c r="I283" s="13">
        <f t="shared" si="45"/>
        <v>4942790.54</v>
      </c>
      <c r="J283" s="12">
        <f t="shared" si="46"/>
        <v>0</v>
      </c>
      <c r="K283" s="12">
        <f t="shared" si="47"/>
        <v>0</v>
      </c>
      <c r="L283" s="12">
        <f t="shared" si="48"/>
        <v>0</v>
      </c>
      <c r="M283" s="17">
        <f t="shared" si="49"/>
        <v>0</v>
      </c>
    </row>
    <row r="284" spans="1:13" x14ac:dyDescent="0.25">
      <c r="A284" s="9" t="s">
        <v>17</v>
      </c>
      <c r="B284" s="10" t="s">
        <v>16</v>
      </c>
      <c r="C284" s="10" t="str">
        <f t="shared" si="40"/>
        <v>4</v>
      </c>
      <c r="D284" s="10" t="str">
        <f t="shared" si="41"/>
        <v>4</v>
      </c>
      <c r="E284" s="10" t="str">
        <f t="shared" si="42"/>
        <v>90</v>
      </c>
      <c r="F284" s="10" t="str">
        <f t="shared" si="43"/>
        <v>52</v>
      </c>
      <c r="G284" s="11">
        <v>9138295.0199999996</v>
      </c>
      <c r="H284" s="12">
        <f t="shared" si="44"/>
        <v>0</v>
      </c>
      <c r="I284" s="13">
        <f t="shared" si="45"/>
        <v>9138295.0199999996</v>
      </c>
      <c r="J284" s="12">
        <f t="shared" si="46"/>
        <v>0</v>
      </c>
      <c r="K284" s="12">
        <f t="shared" si="47"/>
        <v>0</v>
      </c>
      <c r="L284" s="12">
        <f t="shared" si="48"/>
        <v>0</v>
      </c>
      <c r="M284" s="17">
        <f t="shared" si="49"/>
        <v>0</v>
      </c>
    </row>
    <row r="285" spans="1:13" x14ac:dyDescent="0.25">
      <c r="A285" s="9" t="s">
        <v>17</v>
      </c>
      <c r="B285" s="10" t="s">
        <v>35</v>
      </c>
      <c r="C285" s="10" t="str">
        <f t="shared" si="40"/>
        <v>4</v>
      </c>
      <c r="D285" s="10" t="str">
        <f t="shared" si="41"/>
        <v>4</v>
      </c>
      <c r="E285" s="10" t="str">
        <f t="shared" si="42"/>
        <v>90</v>
      </c>
      <c r="F285" s="10" t="str">
        <f t="shared" si="43"/>
        <v>92</v>
      </c>
      <c r="G285" s="11">
        <v>530103.23</v>
      </c>
      <c r="H285" s="12">
        <f t="shared" si="44"/>
        <v>0</v>
      </c>
      <c r="I285" s="13">
        <f t="shared" si="45"/>
        <v>530103.23</v>
      </c>
      <c r="J285" s="12">
        <f t="shared" si="46"/>
        <v>0</v>
      </c>
      <c r="K285" s="12">
        <f t="shared" si="47"/>
        <v>0</v>
      </c>
      <c r="L285" s="12">
        <f t="shared" si="48"/>
        <v>0</v>
      </c>
      <c r="M285" s="17">
        <f t="shared" si="49"/>
        <v>0</v>
      </c>
    </row>
    <row r="286" spans="1:13" x14ac:dyDescent="0.25">
      <c r="A286" s="9" t="s">
        <v>22</v>
      </c>
      <c r="B286" s="10" t="s">
        <v>23</v>
      </c>
      <c r="C286" s="10" t="str">
        <f t="shared" si="40"/>
        <v>3</v>
      </c>
      <c r="D286" s="10" t="str">
        <f t="shared" si="41"/>
        <v>1</v>
      </c>
      <c r="E286" s="10" t="str">
        <f t="shared" si="42"/>
        <v>90</v>
      </c>
      <c r="F286" s="10" t="str">
        <f t="shared" si="43"/>
        <v>11</v>
      </c>
      <c r="G286" s="11">
        <v>178351643.33000001</v>
      </c>
      <c r="H286" s="12">
        <f t="shared" si="44"/>
        <v>0</v>
      </c>
      <c r="I286" s="13">
        <f t="shared" si="45"/>
        <v>0</v>
      </c>
      <c r="J286" s="12">
        <f t="shared" si="46"/>
        <v>0</v>
      </c>
      <c r="K286" s="12">
        <f t="shared" si="47"/>
        <v>0</v>
      </c>
      <c r="L286" s="12">
        <f t="shared" si="48"/>
        <v>0</v>
      </c>
      <c r="M286" s="17">
        <f t="shared" si="49"/>
        <v>178351643.33000001</v>
      </c>
    </row>
    <row r="287" spans="1:13" x14ac:dyDescent="0.25">
      <c r="A287" s="9" t="s">
        <v>22</v>
      </c>
      <c r="B287" s="10" t="s">
        <v>24</v>
      </c>
      <c r="C287" s="10" t="str">
        <f t="shared" si="40"/>
        <v>3</v>
      </c>
      <c r="D287" s="10" t="str">
        <f t="shared" si="41"/>
        <v>1</v>
      </c>
      <c r="E287" s="10" t="str">
        <f t="shared" si="42"/>
        <v>90</v>
      </c>
      <c r="F287" s="10" t="str">
        <f t="shared" si="43"/>
        <v>13</v>
      </c>
      <c r="G287" s="11">
        <v>4556103.33</v>
      </c>
      <c r="H287" s="12">
        <f t="shared" si="44"/>
        <v>0</v>
      </c>
      <c r="I287" s="13">
        <f t="shared" si="45"/>
        <v>0</v>
      </c>
      <c r="J287" s="12">
        <f t="shared" si="46"/>
        <v>0</v>
      </c>
      <c r="K287" s="12">
        <f t="shared" si="47"/>
        <v>0</v>
      </c>
      <c r="L287" s="12">
        <f t="shared" si="48"/>
        <v>0</v>
      </c>
      <c r="M287" s="17">
        <f t="shared" si="49"/>
        <v>4556103.33</v>
      </c>
    </row>
    <row r="288" spans="1:13" x14ac:dyDescent="0.25">
      <c r="A288" s="9" t="s">
        <v>22</v>
      </c>
      <c r="B288" s="10" t="s">
        <v>78</v>
      </c>
      <c r="C288" s="10" t="str">
        <f t="shared" si="40"/>
        <v>3</v>
      </c>
      <c r="D288" s="10" t="str">
        <f t="shared" si="41"/>
        <v>1</v>
      </c>
      <c r="E288" s="10" t="str">
        <f t="shared" si="42"/>
        <v>90</v>
      </c>
      <c r="F288" s="10" t="str">
        <f t="shared" si="43"/>
        <v>16</v>
      </c>
      <c r="G288" s="11">
        <v>847787.92</v>
      </c>
      <c r="H288" s="12">
        <f t="shared" si="44"/>
        <v>0</v>
      </c>
      <c r="I288" s="13">
        <f t="shared" si="45"/>
        <v>0</v>
      </c>
      <c r="J288" s="12">
        <f t="shared" si="46"/>
        <v>0</v>
      </c>
      <c r="K288" s="12">
        <f t="shared" si="47"/>
        <v>0</v>
      </c>
      <c r="L288" s="12">
        <f t="shared" si="48"/>
        <v>0</v>
      </c>
      <c r="M288" s="17">
        <f t="shared" si="49"/>
        <v>847787.92</v>
      </c>
    </row>
    <row r="289" spans="1:13" x14ac:dyDescent="0.25">
      <c r="A289" s="9" t="s">
        <v>22</v>
      </c>
      <c r="B289" s="10" t="s">
        <v>25</v>
      </c>
      <c r="C289" s="10" t="str">
        <f t="shared" si="40"/>
        <v>3</v>
      </c>
      <c r="D289" s="10" t="str">
        <f t="shared" si="41"/>
        <v>1</v>
      </c>
      <c r="E289" s="10" t="str">
        <f t="shared" si="42"/>
        <v>90</v>
      </c>
      <c r="F289" s="10" t="str">
        <f t="shared" si="43"/>
        <v>92</v>
      </c>
      <c r="G289" s="11">
        <v>16134359.52</v>
      </c>
      <c r="H289" s="12">
        <f t="shared" si="44"/>
        <v>0</v>
      </c>
      <c r="I289" s="13">
        <f t="shared" si="45"/>
        <v>0</v>
      </c>
      <c r="J289" s="12">
        <f t="shared" si="46"/>
        <v>0</v>
      </c>
      <c r="K289" s="12">
        <f t="shared" si="47"/>
        <v>0</v>
      </c>
      <c r="L289" s="12">
        <f t="shared" si="48"/>
        <v>0</v>
      </c>
      <c r="M289" s="17">
        <f t="shared" si="49"/>
        <v>16134359.52</v>
      </c>
    </row>
    <row r="290" spans="1:13" x14ac:dyDescent="0.25">
      <c r="A290" s="9" t="s">
        <v>22</v>
      </c>
      <c r="B290" s="10" t="s">
        <v>79</v>
      </c>
      <c r="C290" s="10" t="str">
        <f t="shared" si="40"/>
        <v>3</v>
      </c>
      <c r="D290" s="10" t="str">
        <f t="shared" si="41"/>
        <v>1</v>
      </c>
      <c r="E290" s="10" t="str">
        <f t="shared" si="42"/>
        <v>90</v>
      </c>
      <c r="F290" s="10" t="str">
        <f t="shared" si="43"/>
        <v>94</v>
      </c>
      <c r="G290" s="11">
        <v>1029815.13</v>
      </c>
      <c r="H290" s="12">
        <f t="shared" si="44"/>
        <v>0</v>
      </c>
      <c r="I290" s="13">
        <f t="shared" si="45"/>
        <v>0</v>
      </c>
      <c r="J290" s="12">
        <f t="shared" si="46"/>
        <v>0</v>
      </c>
      <c r="K290" s="12">
        <f t="shared" si="47"/>
        <v>0</v>
      </c>
      <c r="L290" s="12">
        <f t="shared" si="48"/>
        <v>0</v>
      </c>
      <c r="M290" s="17">
        <f t="shared" si="49"/>
        <v>1029815.13</v>
      </c>
    </row>
    <row r="291" spans="1:13" x14ac:dyDescent="0.25">
      <c r="A291" s="9" t="s">
        <v>22</v>
      </c>
      <c r="B291" s="10" t="s">
        <v>4</v>
      </c>
      <c r="C291" s="10" t="str">
        <f t="shared" si="40"/>
        <v>3</v>
      </c>
      <c r="D291" s="10" t="str">
        <f t="shared" si="41"/>
        <v>1</v>
      </c>
      <c r="E291" s="10" t="str">
        <f t="shared" si="42"/>
        <v>90</v>
      </c>
      <c r="F291" s="10" t="str">
        <f t="shared" si="43"/>
        <v>96</v>
      </c>
      <c r="G291" s="11">
        <v>259275.26</v>
      </c>
      <c r="H291" s="12">
        <f t="shared" si="44"/>
        <v>0</v>
      </c>
      <c r="I291" s="13">
        <f t="shared" si="45"/>
        <v>0</v>
      </c>
      <c r="J291" s="12">
        <f t="shared" si="46"/>
        <v>0</v>
      </c>
      <c r="K291" s="12">
        <f t="shared" si="47"/>
        <v>0</v>
      </c>
      <c r="L291" s="12">
        <f t="shared" si="48"/>
        <v>0</v>
      </c>
      <c r="M291" s="17">
        <f t="shared" si="49"/>
        <v>259275.26</v>
      </c>
    </row>
    <row r="292" spans="1:13" x14ac:dyDescent="0.25">
      <c r="A292" s="9" t="s">
        <v>22</v>
      </c>
      <c r="B292" s="10" t="s">
        <v>26</v>
      </c>
      <c r="C292" s="10" t="str">
        <f t="shared" si="40"/>
        <v>3</v>
      </c>
      <c r="D292" s="10" t="str">
        <f t="shared" si="41"/>
        <v>1</v>
      </c>
      <c r="E292" s="10" t="str">
        <f t="shared" si="42"/>
        <v>91</v>
      </c>
      <c r="F292" s="10" t="str">
        <f t="shared" si="43"/>
        <v>13</v>
      </c>
      <c r="G292" s="11">
        <v>13361312.460000001</v>
      </c>
      <c r="H292" s="12">
        <f t="shared" si="44"/>
        <v>0</v>
      </c>
      <c r="I292" s="13">
        <f t="shared" si="45"/>
        <v>0</v>
      </c>
      <c r="J292" s="12">
        <f t="shared" si="46"/>
        <v>0</v>
      </c>
      <c r="K292" s="12">
        <f t="shared" si="47"/>
        <v>0</v>
      </c>
      <c r="L292" s="12">
        <f t="shared" si="48"/>
        <v>0</v>
      </c>
      <c r="M292" s="17">
        <f t="shared" si="49"/>
        <v>13361312.460000001</v>
      </c>
    </row>
    <row r="293" spans="1:13" x14ac:dyDescent="0.25">
      <c r="A293" s="9" t="s">
        <v>22</v>
      </c>
      <c r="B293" s="10" t="s">
        <v>43</v>
      </c>
      <c r="C293" s="10" t="str">
        <f t="shared" si="40"/>
        <v>3</v>
      </c>
      <c r="D293" s="10" t="str">
        <f t="shared" si="41"/>
        <v>1</v>
      </c>
      <c r="E293" s="10" t="str">
        <f t="shared" si="42"/>
        <v>91</v>
      </c>
      <c r="F293" s="10" t="str">
        <f t="shared" si="43"/>
        <v>92</v>
      </c>
      <c r="G293" s="11">
        <v>117854.1</v>
      </c>
      <c r="H293" s="12">
        <f t="shared" si="44"/>
        <v>0</v>
      </c>
      <c r="I293" s="13">
        <f t="shared" si="45"/>
        <v>0</v>
      </c>
      <c r="J293" s="12">
        <f t="shared" si="46"/>
        <v>0</v>
      </c>
      <c r="K293" s="12">
        <f t="shared" si="47"/>
        <v>0</v>
      </c>
      <c r="L293" s="12">
        <f t="shared" si="48"/>
        <v>0</v>
      </c>
      <c r="M293" s="17">
        <f t="shared" si="49"/>
        <v>117854.1</v>
      </c>
    </row>
    <row r="294" spans="1:13" x14ac:dyDescent="0.25">
      <c r="A294" s="9" t="s">
        <v>22</v>
      </c>
      <c r="B294" s="10" t="s">
        <v>88</v>
      </c>
      <c r="C294" s="10" t="str">
        <f t="shared" si="40"/>
        <v>3</v>
      </c>
      <c r="D294" s="10" t="str">
        <f t="shared" si="41"/>
        <v>1</v>
      </c>
      <c r="E294" s="10" t="str">
        <f t="shared" si="42"/>
        <v>91</v>
      </c>
      <c r="F294" s="10" t="str">
        <f t="shared" si="43"/>
        <v>96</v>
      </c>
      <c r="G294" s="11">
        <v>16069.87</v>
      </c>
      <c r="H294" s="12">
        <f t="shared" si="44"/>
        <v>0</v>
      </c>
      <c r="I294" s="13">
        <f t="shared" si="45"/>
        <v>0</v>
      </c>
      <c r="J294" s="12">
        <f t="shared" si="46"/>
        <v>0</v>
      </c>
      <c r="K294" s="12">
        <f t="shared" si="47"/>
        <v>0</v>
      </c>
      <c r="L294" s="12">
        <f t="shared" si="48"/>
        <v>0</v>
      </c>
      <c r="M294" s="17">
        <f t="shared" si="49"/>
        <v>16069.87</v>
      </c>
    </row>
    <row r="295" spans="1:13" x14ac:dyDescent="0.25">
      <c r="A295" s="9" t="s">
        <v>22</v>
      </c>
      <c r="B295" s="10" t="s">
        <v>50</v>
      </c>
      <c r="C295" s="10" t="str">
        <f t="shared" si="40"/>
        <v>3</v>
      </c>
      <c r="D295" s="10" t="str">
        <f t="shared" si="41"/>
        <v>3</v>
      </c>
      <c r="E295" s="10" t="str">
        <f t="shared" si="42"/>
        <v>50</v>
      </c>
      <c r="F295" s="10" t="str">
        <f t="shared" si="43"/>
        <v>43</v>
      </c>
      <c r="G295" s="11">
        <v>627798.73</v>
      </c>
      <c r="H295" s="12">
        <f t="shared" si="44"/>
        <v>0</v>
      </c>
      <c r="I295" s="13">
        <f t="shared" si="45"/>
        <v>0</v>
      </c>
      <c r="J295" s="12">
        <f t="shared" si="46"/>
        <v>0</v>
      </c>
      <c r="K295" s="12">
        <f t="shared" si="47"/>
        <v>0</v>
      </c>
      <c r="L295" s="12">
        <f t="shared" si="48"/>
        <v>0</v>
      </c>
      <c r="M295" s="17">
        <f t="shared" si="49"/>
        <v>627798.73</v>
      </c>
    </row>
    <row r="296" spans="1:13" x14ac:dyDescent="0.25">
      <c r="A296" s="9" t="s">
        <v>22</v>
      </c>
      <c r="B296" s="10" t="s">
        <v>44</v>
      </c>
      <c r="C296" s="10" t="str">
        <f t="shared" si="40"/>
        <v>3</v>
      </c>
      <c r="D296" s="10" t="str">
        <f t="shared" si="41"/>
        <v>3</v>
      </c>
      <c r="E296" s="10" t="str">
        <f t="shared" si="42"/>
        <v>90</v>
      </c>
      <c r="F296" s="10" t="str">
        <f t="shared" si="43"/>
        <v>08</v>
      </c>
      <c r="G296" s="11">
        <v>442008.08</v>
      </c>
      <c r="H296" s="12">
        <f t="shared" si="44"/>
        <v>0</v>
      </c>
      <c r="I296" s="13">
        <f t="shared" si="45"/>
        <v>0</v>
      </c>
      <c r="J296" s="12">
        <f t="shared" si="46"/>
        <v>0</v>
      </c>
      <c r="K296" s="12">
        <f t="shared" si="47"/>
        <v>0</v>
      </c>
      <c r="L296" s="12">
        <f t="shared" si="48"/>
        <v>0</v>
      </c>
      <c r="M296" s="17">
        <f t="shared" si="49"/>
        <v>442008.08</v>
      </c>
    </row>
    <row r="297" spans="1:13" x14ac:dyDescent="0.25">
      <c r="A297" s="9" t="s">
        <v>22</v>
      </c>
      <c r="B297" s="10" t="s">
        <v>80</v>
      </c>
      <c r="C297" s="10" t="str">
        <f t="shared" si="40"/>
        <v>3</v>
      </c>
      <c r="D297" s="10" t="str">
        <f t="shared" si="41"/>
        <v>3</v>
      </c>
      <c r="E297" s="10" t="str">
        <f t="shared" si="42"/>
        <v>90</v>
      </c>
      <c r="F297" s="10" t="str">
        <f t="shared" si="43"/>
        <v>14</v>
      </c>
      <c r="G297" s="11">
        <v>4845827.04</v>
      </c>
      <c r="H297" s="12">
        <f t="shared" si="44"/>
        <v>0</v>
      </c>
      <c r="I297" s="13">
        <f t="shared" si="45"/>
        <v>0</v>
      </c>
      <c r="J297" s="12">
        <f t="shared" si="46"/>
        <v>0</v>
      </c>
      <c r="K297" s="12">
        <f t="shared" si="47"/>
        <v>0</v>
      </c>
      <c r="L297" s="12">
        <f t="shared" si="48"/>
        <v>0</v>
      </c>
      <c r="M297" s="17">
        <f t="shared" si="49"/>
        <v>4845827.04</v>
      </c>
    </row>
    <row r="298" spans="1:13" x14ac:dyDescent="0.25">
      <c r="A298" s="9" t="s">
        <v>22</v>
      </c>
      <c r="B298" s="10" t="s">
        <v>5</v>
      </c>
      <c r="C298" s="10" t="str">
        <f t="shared" si="40"/>
        <v>3</v>
      </c>
      <c r="D298" s="10" t="str">
        <f t="shared" si="41"/>
        <v>3</v>
      </c>
      <c r="E298" s="10" t="str">
        <f t="shared" si="42"/>
        <v>90</v>
      </c>
      <c r="F298" s="10" t="str">
        <f t="shared" si="43"/>
        <v>30</v>
      </c>
      <c r="G298" s="11">
        <v>41690549.43</v>
      </c>
      <c r="H298" s="12">
        <f t="shared" si="44"/>
        <v>0</v>
      </c>
      <c r="I298" s="13">
        <f t="shared" si="45"/>
        <v>0</v>
      </c>
      <c r="J298" s="12">
        <f t="shared" si="46"/>
        <v>0</v>
      </c>
      <c r="K298" s="12">
        <f t="shared" si="47"/>
        <v>0</v>
      </c>
      <c r="L298" s="12">
        <f t="shared" si="48"/>
        <v>0</v>
      </c>
      <c r="M298" s="17">
        <f t="shared" si="49"/>
        <v>41690549.43</v>
      </c>
    </row>
    <row r="299" spans="1:13" x14ac:dyDescent="0.25">
      <c r="A299" s="9" t="s">
        <v>22</v>
      </c>
      <c r="B299" s="10" t="s">
        <v>31</v>
      </c>
      <c r="C299" s="10" t="str">
        <f t="shared" si="40"/>
        <v>3</v>
      </c>
      <c r="D299" s="10" t="str">
        <f t="shared" si="41"/>
        <v>3</v>
      </c>
      <c r="E299" s="10" t="str">
        <f t="shared" si="42"/>
        <v>90</v>
      </c>
      <c r="F299" s="10" t="str">
        <f t="shared" si="43"/>
        <v>31</v>
      </c>
      <c r="G299" s="11">
        <v>41125.120000000003</v>
      </c>
      <c r="H299" s="12">
        <f t="shared" si="44"/>
        <v>0</v>
      </c>
      <c r="I299" s="13">
        <f t="shared" si="45"/>
        <v>0</v>
      </c>
      <c r="J299" s="12">
        <f t="shared" si="46"/>
        <v>0</v>
      </c>
      <c r="K299" s="12">
        <f t="shared" si="47"/>
        <v>0</v>
      </c>
      <c r="L299" s="12">
        <f t="shared" si="48"/>
        <v>0</v>
      </c>
      <c r="M299" s="17">
        <f t="shared" si="49"/>
        <v>41125.120000000003</v>
      </c>
    </row>
    <row r="300" spans="1:13" x14ac:dyDescent="0.25">
      <c r="A300" s="9" t="s">
        <v>22</v>
      </c>
      <c r="B300" s="10" t="s">
        <v>6</v>
      </c>
      <c r="C300" s="10" t="str">
        <f t="shared" si="40"/>
        <v>3</v>
      </c>
      <c r="D300" s="10" t="str">
        <f t="shared" si="41"/>
        <v>3</v>
      </c>
      <c r="E300" s="10" t="str">
        <f t="shared" si="42"/>
        <v>90</v>
      </c>
      <c r="F300" s="10" t="str">
        <f t="shared" si="43"/>
        <v>32</v>
      </c>
      <c r="G300" s="11">
        <v>10653.05</v>
      </c>
      <c r="H300" s="12">
        <f t="shared" si="44"/>
        <v>0</v>
      </c>
      <c r="I300" s="13">
        <f t="shared" si="45"/>
        <v>0</v>
      </c>
      <c r="J300" s="12">
        <f t="shared" si="46"/>
        <v>0</v>
      </c>
      <c r="K300" s="12">
        <f t="shared" si="47"/>
        <v>0</v>
      </c>
      <c r="L300" s="12">
        <f t="shared" si="48"/>
        <v>0</v>
      </c>
      <c r="M300" s="17">
        <f t="shared" si="49"/>
        <v>10653.05</v>
      </c>
    </row>
    <row r="301" spans="1:13" x14ac:dyDescent="0.25">
      <c r="A301" s="9" t="s">
        <v>22</v>
      </c>
      <c r="B301" s="10" t="s">
        <v>18</v>
      </c>
      <c r="C301" s="10" t="str">
        <f t="shared" si="40"/>
        <v>3</v>
      </c>
      <c r="D301" s="10" t="str">
        <f t="shared" si="41"/>
        <v>3</v>
      </c>
      <c r="E301" s="10" t="str">
        <f t="shared" si="42"/>
        <v>90</v>
      </c>
      <c r="F301" s="10" t="str">
        <f t="shared" si="43"/>
        <v>33</v>
      </c>
      <c r="G301" s="11">
        <v>730675.26</v>
      </c>
      <c r="H301" s="12">
        <f t="shared" si="44"/>
        <v>0</v>
      </c>
      <c r="I301" s="13">
        <f t="shared" si="45"/>
        <v>0</v>
      </c>
      <c r="J301" s="12">
        <f t="shared" si="46"/>
        <v>0</v>
      </c>
      <c r="K301" s="12">
        <f t="shared" si="47"/>
        <v>0</v>
      </c>
      <c r="L301" s="12">
        <f t="shared" si="48"/>
        <v>0</v>
      </c>
      <c r="M301" s="17">
        <f t="shared" si="49"/>
        <v>730675.26</v>
      </c>
    </row>
    <row r="302" spans="1:13" x14ac:dyDescent="0.25">
      <c r="A302" s="9" t="s">
        <v>22</v>
      </c>
      <c r="B302" s="10" t="s">
        <v>7</v>
      </c>
      <c r="C302" s="10" t="str">
        <f t="shared" si="40"/>
        <v>3</v>
      </c>
      <c r="D302" s="10" t="str">
        <f t="shared" si="41"/>
        <v>3</v>
      </c>
      <c r="E302" s="10" t="str">
        <f t="shared" si="42"/>
        <v>90</v>
      </c>
      <c r="F302" s="10" t="str">
        <f t="shared" si="43"/>
        <v>35</v>
      </c>
      <c r="G302" s="11">
        <v>43200</v>
      </c>
      <c r="H302" s="12">
        <f t="shared" si="44"/>
        <v>0</v>
      </c>
      <c r="I302" s="13">
        <f t="shared" si="45"/>
        <v>0</v>
      </c>
      <c r="J302" s="12">
        <f t="shared" si="46"/>
        <v>0</v>
      </c>
      <c r="K302" s="12">
        <f t="shared" si="47"/>
        <v>0</v>
      </c>
      <c r="L302" s="12">
        <f t="shared" si="48"/>
        <v>0</v>
      </c>
      <c r="M302" s="17">
        <f t="shared" si="49"/>
        <v>43200</v>
      </c>
    </row>
    <row r="303" spans="1:13" x14ac:dyDescent="0.25">
      <c r="A303" s="9" t="s">
        <v>22</v>
      </c>
      <c r="B303" s="10" t="s">
        <v>8</v>
      </c>
      <c r="C303" s="10" t="str">
        <f t="shared" si="40"/>
        <v>3</v>
      </c>
      <c r="D303" s="10" t="str">
        <f t="shared" si="41"/>
        <v>3</v>
      </c>
      <c r="E303" s="10" t="str">
        <f t="shared" si="42"/>
        <v>90</v>
      </c>
      <c r="F303" s="10" t="str">
        <f t="shared" si="43"/>
        <v>36</v>
      </c>
      <c r="G303" s="11">
        <v>3142131.22</v>
      </c>
      <c r="H303" s="12">
        <f t="shared" si="44"/>
        <v>0</v>
      </c>
      <c r="I303" s="13">
        <f t="shared" si="45"/>
        <v>0</v>
      </c>
      <c r="J303" s="12">
        <f t="shared" si="46"/>
        <v>0</v>
      </c>
      <c r="K303" s="12">
        <f t="shared" si="47"/>
        <v>0</v>
      </c>
      <c r="L303" s="12">
        <f t="shared" si="48"/>
        <v>0</v>
      </c>
      <c r="M303" s="17">
        <f t="shared" si="49"/>
        <v>3142131.22</v>
      </c>
    </row>
    <row r="304" spans="1:13" x14ac:dyDescent="0.25">
      <c r="A304" s="9" t="s">
        <v>22</v>
      </c>
      <c r="B304" s="10" t="s">
        <v>9</v>
      </c>
      <c r="C304" s="10" t="str">
        <f t="shared" si="40"/>
        <v>3</v>
      </c>
      <c r="D304" s="10" t="str">
        <f t="shared" si="41"/>
        <v>3</v>
      </c>
      <c r="E304" s="10" t="str">
        <f t="shared" si="42"/>
        <v>90</v>
      </c>
      <c r="F304" s="10" t="str">
        <f t="shared" si="43"/>
        <v>37</v>
      </c>
      <c r="G304" s="11">
        <v>3227613.76</v>
      </c>
      <c r="H304" s="12">
        <f t="shared" si="44"/>
        <v>0</v>
      </c>
      <c r="I304" s="13">
        <f t="shared" si="45"/>
        <v>0</v>
      </c>
      <c r="J304" s="12">
        <f t="shared" si="46"/>
        <v>0</v>
      </c>
      <c r="K304" s="12">
        <f t="shared" si="47"/>
        <v>0</v>
      </c>
      <c r="L304" s="12">
        <f t="shared" si="48"/>
        <v>0</v>
      </c>
      <c r="M304" s="17">
        <f t="shared" si="49"/>
        <v>3227613.76</v>
      </c>
    </row>
    <row r="305" spans="1:13" x14ac:dyDescent="0.25">
      <c r="A305" s="9" t="s">
        <v>22</v>
      </c>
      <c r="B305" s="10" t="s">
        <v>10</v>
      </c>
      <c r="C305" s="10" t="str">
        <f t="shared" si="40"/>
        <v>3</v>
      </c>
      <c r="D305" s="10" t="str">
        <f t="shared" si="41"/>
        <v>3</v>
      </c>
      <c r="E305" s="10" t="str">
        <f t="shared" si="42"/>
        <v>90</v>
      </c>
      <c r="F305" s="10" t="str">
        <f t="shared" si="43"/>
        <v>39</v>
      </c>
      <c r="G305" s="11">
        <v>25321776.52</v>
      </c>
      <c r="H305" s="12">
        <f t="shared" si="44"/>
        <v>0</v>
      </c>
      <c r="I305" s="13">
        <f t="shared" si="45"/>
        <v>0</v>
      </c>
      <c r="J305" s="12">
        <f t="shared" si="46"/>
        <v>0</v>
      </c>
      <c r="K305" s="12">
        <f t="shared" si="47"/>
        <v>0</v>
      </c>
      <c r="L305" s="12">
        <f t="shared" si="48"/>
        <v>0</v>
      </c>
      <c r="M305" s="17">
        <f t="shared" si="49"/>
        <v>25321776.52</v>
      </c>
    </row>
    <row r="306" spans="1:13" x14ac:dyDescent="0.25">
      <c r="A306" s="9" t="s">
        <v>22</v>
      </c>
      <c r="B306" s="10" t="s">
        <v>65</v>
      </c>
      <c r="C306" s="10" t="str">
        <f t="shared" si="40"/>
        <v>3</v>
      </c>
      <c r="D306" s="10" t="str">
        <f t="shared" si="41"/>
        <v>3</v>
      </c>
      <c r="E306" s="10" t="str">
        <f t="shared" si="42"/>
        <v>90</v>
      </c>
      <c r="F306" s="10" t="str">
        <f t="shared" si="43"/>
        <v>41</v>
      </c>
      <c r="G306" s="11">
        <v>3600</v>
      </c>
      <c r="H306" s="12">
        <f t="shared" si="44"/>
        <v>0</v>
      </c>
      <c r="I306" s="13">
        <f t="shared" si="45"/>
        <v>0</v>
      </c>
      <c r="J306" s="12">
        <f t="shared" si="46"/>
        <v>0</v>
      </c>
      <c r="K306" s="12">
        <f t="shared" si="47"/>
        <v>0</v>
      </c>
      <c r="L306" s="12">
        <f t="shared" si="48"/>
        <v>0</v>
      </c>
      <c r="M306" s="17">
        <f t="shared" si="49"/>
        <v>3600</v>
      </c>
    </row>
    <row r="307" spans="1:13" x14ac:dyDescent="0.25">
      <c r="A307" s="9" t="s">
        <v>22</v>
      </c>
      <c r="B307" s="10" t="s">
        <v>81</v>
      </c>
      <c r="C307" s="10" t="str">
        <f t="shared" si="40"/>
        <v>3</v>
      </c>
      <c r="D307" s="10" t="str">
        <f t="shared" si="41"/>
        <v>3</v>
      </c>
      <c r="E307" s="10" t="str">
        <f t="shared" si="42"/>
        <v>90</v>
      </c>
      <c r="F307" s="10" t="str">
        <f t="shared" si="43"/>
        <v>46</v>
      </c>
      <c r="G307" s="11">
        <v>17854242.789999999</v>
      </c>
      <c r="H307" s="12">
        <f t="shared" si="44"/>
        <v>0</v>
      </c>
      <c r="I307" s="13">
        <f t="shared" si="45"/>
        <v>0</v>
      </c>
      <c r="J307" s="12">
        <f t="shared" si="46"/>
        <v>0</v>
      </c>
      <c r="K307" s="12">
        <f t="shared" si="47"/>
        <v>0</v>
      </c>
      <c r="L307" s="12">
        <f t="shared" si="48"/>
        <v>0</v>
      </c>
      <c r="M307" s="17">
        <f t="shared" si="49"/>
        <v>17854242.789999999</v>
      </c>
    </row>
    <row r="308" spans="1:13" x14ac:dyDescent="0.25">
      <c r="A308" s="9" t="s">
        <v>22</v>
      </c>
      <c r="B308" s="10" t="s">
        <v>19</v>
      </c>
      <c r="C308" s="10" t="str">
        <f t="shared" si="40"/>
        <v>3</v>
      </c>
      <c r="D308" s="10" t="str">
        <f t="shared" si="41"/>
        <v>3</v>
      </c>
      <c r="E308" s="10" t="str">
        <f t="shared" si="42"/>
        <v>90</v>
      </c>
      <c r="F308" s="10" t="str">
        <f t="shared" si="43"/>
        <v>47</v>
      </c>
      <c r="G308" s="11">
        <v>21909.1</v>
      </c>
      <c r="H308" s="12">
        <f t="shared" si="44"/>
        <v>0</v>
      </c>
      <c r="I308" s="13">
        <f t="shared" si="45"/>
        <v>0</v>
      </c>
      <c r="J308" s="12">
        <f t="shared" si="46"/>
        <v>0</v>
      </c>
      <c r="K308" s="12">
        <f t="shared" si="47"/>
        <v>0</v>
      </c>
      <c r="L308" s="12">
        <f t="shared" si="48"/>
        <v>0</v>
      </c>
      <c r="M308" s="17">
        <f t="shared" si="49"/>
        <v>21909.1</v>
      </c>
    </row>
    <row r="309" spans="1:13" x14ac:dyDescent="0.25">
      <c r="A309" s="9" t="s">
        <v>22</v>
      </c>
      <c r="B309" s="10" t="s">
        <v>82</v>
      </c>
      <c r="C309" s="10" t="str">
        <f t="shared" si="40"/>
        <v>3</v>
      </c>
      <c r="D309" s="10" t="str">
        <f t="shared" si="41"/>
        <v>3</v>
      </c>
      <c r="E309" s="10" t="str">
        <f t="shared" si="42"/>
        <v>90</v>
      </c>
      <c r="F309" s="10" t="str">
        <f t="shared" si="43"/>
        <v>49</v>
      </c>
      <c r="G309" s="11">
        <v>3856315.49</v>
      </c>
      <c r="H309" s="12">
        <f t="shared" si="44"/>
        <v>0</v>
      </c>
      <c r="I309" s="13">
        <f t="shared" si="45"/>
        <v>0</v>
      </c>
      <c r="J309" s="12">
        <f t="shared" si="46"/>
        <v>0</v>
      </c>
      <c r="K309" s="12">
        <f t="shared" si="47"/>
        <v>0</v>
      </c>
      <c r="L309" s="12">
        <f t="shared" si="48"/>
        <v>0</v>
      </c>
      <c r="M309" s="17">
        <f t="shared" si="49"/>
        <v>3856315.49</v>
      </c>
    </row>
    <row r="310" spans="1:13" x14ac:dyDescent="0.25">
      <c r="A310" s="9" t="s">
        <v>22</v>
      </c>
      <c r="B310" s="10" t="s">
        <v>11</v>
      </c>
      <c r="C310" s="10" t="str">
        <f t="shared" si="40"/>
        <v>3</v>
      </c>
      <c r="D310" s="10" t="str">
        <f t="shared" si="41"/>
        <v>3</v>
      </c>
      <c r="E310" s="10" t="str">
        <f t="shared" si="42"/>
        <v>90</v>
      </c>
      <c r="F310" s="10" t="str">
        <f t="shared" si="43"/>
        <v>92</v>
      </c>
      <c r="G310" s="11">
        <v>8345298.0499999998</v>
      </c>
      <c r="H310" s="12">
        <f t="shared" si="44"/>
        <v>0</v>
      </c>
      <c r="I310" s="13">
        <f t="shared" si="45"/>
        <v>0</v>
      </c>
      <c r="J310" s="12">
        <f t="shared" si="46"/>
        <v>0</v>
      </c>
      <c r="K310" s="12">
        <f t="shared" si="47"/>
        <v>0</v>
      </c>
      <c r="L310" s="12">
        <f t="shared" si="48"/>
        <v>0</v>
      </c>
      <c r="M310" s="17">
        <f t="shared" si="49"/>
        <v>8345298.0499999998</v>
      </c>
    </row>
    <row r="311" spans="1:13" x14ac:dyDescent="0.25">
      <c r="A311" s="9" t="s">
        <v>22</v>
      </c>
      <c r="B311" s="10" t="s">
        <v>12</v>
      </c>
      <c r="C311" s="10" t="str">
        <f t="shared" si="40"/>
        <v>3</v>
      </c>
      <c r="D311" s="10" t="str">
        <f t="shared" si="41"/>
        <v>3</v>
      </c>
      <c r="E311" s="10" t="str">
        <f t="shared" si="42"/>
        <v>90</v>
      </c>
      <c r="F311" s="10" t="str">
        <f t="shared" si="43"/>
        <v>93</v>
      </c>
      <c r="G311" s="11">
        <v>21174212.309999999</v>
      </c>
      <c r="H311" s="12">
        <f t="shared" si="44"/>
        <v>0</v>
      </c>
      <c r="I311" s="13">
        <f t="shared" si="45"/>
        <v>0</v>
      </c>
      <c r="J311" s="12">
        <f t="shared" si="46"/>
        <v>0</v>
      </c>
      <c r="K311" s="12">
        <f t="shared" si="47"/>
        <v>0</v>
      </c>
      <c r="L311" s="12">
        <f t="shared" si="48"/>
        <v>0</v>
      </c>
      <c r="M311" s="17">
        <f t="shared" si="49"/>
        <v>21174212.309999999</v>
      </c>
    </row>
    <row r="312" spans="1:13" x14ac:dyDescent="0.25">
      <c r="A312" s="9" t="s">
        <v>22</v>
      </c>
      <c r="B312" s="10" t="s">
        <v>20</v>
      </c>
      <c r="C312" s="10" t="str">
        <f t="shared" si="40"/>
        <v>3</v>
      </c>
      <c r="D312" s="10" t="str">
        <f t="shared" si="41"/>
        <v>3</v>
      </c>
      <c r="E312" s="10" t="str">
        <f t="shared" si="42"/>
        <v>90</v>
      </c>
      <c r="F312" s="10" t="str">
        <f t="shared" si="43"/>
        <v>96</v>
      </c>
      <c r="G312" s="11">
        <v>5038</v>
      </c>
      <c r="H312" s="12">
        <f t="shared" si="44"/>
        <v>0</v>
      </c>
      <c r="I312" s="13">
        <f t="shared" si="45"/>
        <v>0</v>
      </c>
      <c r="J312" s="12">
        <f t="shared" si="46"/>
        <v>0</v>
      </c>
      <c r="K312" s="12">
        <f t="shared" si="47"/>
        <v>0</v>
      </c>
      <c r="L312" s="12">
        <f t="shared" si="48"/>
        <v>0</v>
      </c>
      <c r="M312" s="17">
        <f t="shared" si="49"/>
        <v>5038</v>
      </c>
    </row>
    <row r="313" spans="1:13" x14ac:dyDescent="0.25">
      <c r="A313" s="9" t="s">
        <v>22</v>
      </c>
      <c r="B313" s="10" t="s">
        <v>21</v>
      </c>
      <c r="C313" s="10" t="str">
        <f t="shared" si="40"/>
        <v>3</v>
      </c>
      <c r="D313" s="10" t="str">
        <f t="shared" si="41"/>
        <v>3</v>
      </c>
      <c r="E313" s="10" t="str">
        <f t="shared" si="42"/>
        <v>91</v>
      </c>
      <c r="F313" s="10" t="str">
        <f t="shared" si="43"/>
        <v>39</v>
      </c>
      <c r="G313" s="11">
        <v>161786.46</v>
      </c>
      <c r="H313" s="12">
        <f t="shared" si="44"/>
        <v>0</v>
      </c>
      <c r="I313" s="13">
        <f t="shared" si="45"/>
        <v>0</v>
      </c>
      <c r="J313" s="12">
        <f t="shared" si="46"/>
        <v>0</v>
      </c>
      <c r="K313" s="12">
        <f t="shared" si="47"/>
        <v>0</v>
      </c>
      <c r="L313" s="12">
        <f t="shared" si="48"/>
        <v>0</v>
      </c>
      <c r="M313" s="17">
        <f t="shared" si="49"/>
        <v>161786.46</v>
      </c>
    </row>
    <row r="314" spans="1:13" x14ac:dyDescent="0.25">
      <c r="A314" s="9" t="s">
        <v>22</v>
      </c>
      <c r="B314" s="10" t="s">
        <v>83</v>
      </c>
      <c r="C314" s="10" t="str">
        <f t="shared" si="40"/>
        <v>3</v>
      </c>
      <c r="D314" s="10" t="str">
        <f t="shared" si="41"/>
        <v>3</v>
      </c>
      <c r="E314" s="10" t="str">
        <f t="shared" si="42"/>
        <v>91</v>
      </c>
      <c r="F314" s="10" t="str">
        <f t="shared" si="43"/>
        <v>47</v>
      </c>
      <c r="G314" s="11">
        <v>41786.519999999997</v>
      </c>
      <c r="H314" s="12">
        <f t="shared" si="44"/>
        <v>0</v>
      </c>
      <c r="I314" s="13">
        <f t="shared" si="45"/>
        <v>0</v>
      </c>
      <c r="J314" s="12">
        <f t="shared" si="46"/>
        <v>0</v>
      </c>
      <c r="K314" s="12">
        <f t="shared" si="47"/>
        <v>0</v>
      </c>
      <c r="L314" s="12">
        <f t="shared" si="48"/>
        <v>0</v>
      </c>
      <c r="M314" s="17">
        <f t="shared" si="49"/>
        <v>41786.519999999997</v>
      </c>
    </row>
    <row r="315" spans="1:13" x14ac:dyDescent="0.25">
      <c r="A315" s="9" t="s">
        <v>22</v>
      </c>
      <c r="B315" s="10" t="s">
        <v>89</v>
      </c>
      <c r="C315" s="10" t="str">
        <f t="shared" si="40"/>
        <v>3</v>
      </c>
      <c r="D315" s="10" t="str">
        <f t="shared" si="41"/>
        <v>3</v>
      </c>
      <c r="E315" s="10" t="str">
        <f t="shared" si="42"/>
        <v>91</v>
      </c>
      <c r="F315" s="10" t="str">
        <f t="shared" si="43"/>
        <v>92</v>
      </c>
      <c r="G315" s="11">
        <v>2459.39</v>
      </c>
      <c r="H315" s="12">
        <f t="shared" si="44"/>
        <v>0</v>
      </c>
      <c r="I315" s="13">
        <f t="shared" si="45"/>
        <v>0</v>
      </c>
      <c r="J315" s="12">
        <f t="shared" si="46"/>
        <v>0</v>
      </c>
      <c r="K315" s="12">
        <f t="shared" si="47"/>
        <v>0</v>
      </c>
      <c r="L315" s="12">
        <f t="shared" si="48"/>
        <v>0</v>
      </c>
      <c r="M315" s="17">
        <f t="shared" si="49"/>
        <v>2459.39</v>
      </c>
    </row>
    <row r="316" spans="1:13" x14ac:dyDescent="0.25">
      <c r="A316" s="9" t="s">
        <v>22</v>
      </c>
      <c r="B316" s="10" t="s">
        <v>90</v>
      </c>
      <c r="C316" s="10" t="str">
        <f t="shared" si="40"/>
        <v>4</v>
      </c>
      <c r="D316" s="10" t="str">
        <f t="shared" si="41"/>
        <v>4</v>
      </c>
      <c r="E316" s="10" t="str">
        <f t="shared" si="42"/>
        <v>20</v>
      </c>
      <c r="F316" s="10" t="str">
        <f t="shared" si="43"/>
        <v>93</v>
      </c>
      <c r="G316" s="11">
        <v>4963880.3099999996</v>
      </c>
      <c r="H316" s="12">
        <f t="shared" si="44"/>
        <v>0</v>
      </c>
      <c r="I316" s="13">
        <f t="shared" si="45"/>
        <v>4963880.3099999996</v>
      </c>
      <c r="J316" s="12">
        <f t="shared" si="46"/>
        <v>0</v>
      </c>
      <c r="K316" s="12">
        <f t="shared" si="47"/>
        <v>0</v>
      </c>
      <c r="L316" s="12">
        <f t="shared" si="48"/>
        <v>0</v>
      </c>
      <c r="M316" s="17">
        <f t="shared" si="49"/>
        <v>0</v>
      </c>
    </row>
    <row r="317" spans="1:13" x14ac:dyDescent="0.25">
      <c r="A317" s="9" t="s">
        <v>22</v>
      </c>
      <c r="B317" s="10" t="s">
        <v>70</v>
      </c>
      <c r="C317" s="10" t="str">
        <f t="shared" si="40"/>
        <v>4</v>
      </c>
      <c r="D317" s="10" t="str">
        <f t="shared" si="41"/>
        <v>4</v>
      </c>
      <c r="E317" s="10" t="str">
        <f t="shared" si="42"/>
        <v>90</v>
      </c>
      <c r="F317" s="10" t="str">
        <f t="shared" si="43"/>
        <v>30</v>
      </c>
      <c r="G317" s="11">
        <v>2394</v>
      </c>
      <c r="H317" s="12">
        <f t="shared" si="44"/>
        <v>0</v>
      </c>
      <c r="I317" s="13">
        <f t="shared" si="45"/>
        <v>2394</v>
      </c>
      <c r="J317" s="12">
        <f t="shared" si="46"/>
        <v>0</v>
      </c>
      <c r="K317" s="12">
        <f t="shared" si="47"/>
        <v>0</v>
      </c>
      <c r="L317" s="12">
        <f t="shared" si="48"/>
        <v>0</v>
      </c>
      <c r="M317" s="17">
        <f t="shared" si="49"/>
        <v>0</v>
      </c>
    </row>
    <row r="318" spans="1:13" x14ac:dyDescent="0.25">
      <c r="A318" s="9" t="s">
        <v>22</v>
      </c>
      <c r="B318" s="10" t="s">
        <v>14</v>
      </c>
      <c r="C318" s="10" t="str">
        <f t="shared" si="40"/>
        <v>4</v>
      </c>
      <c r="D318" s="10" t="str">
        <f t="shared" si="41"/>
        <v>4</v>
      </c>
      <c r="E318" s="10" t="str">
        <f t="shared" si="42"/>
        <v>90</v>
      </c>
      <c r="F318" s="10" t="str">
        <f t="shared" si="43"/>
        <v>39</v>
      </c>
      <c r="G318" s="11">
        <v>189386.77</v>
      </c>
      <c r="H318" s="12">
        <f t="shared" si="44"/>
        <v>0</v>
      </c>
      <c r="I318" s="13">
        <f t="shared" si="45"/>
        <v>189386.77</v>
      </c>
      <c r="J318" s="12">
        <f t="shared" si="46"/>
        <v>0</v>
      </c>
      <c r="K318" s="12">
        <f t="shared" si="47"/>
        <v>0</v>
      </c>
      <c r="L318" s="12">
        <f t="shared" si="48"/>
        <v>0</v>
      </c>
      <c r="M318" s="17">
        <f t="shared" si="49"/>
        <v>0</v>
      </c>
    </row>
    <row r="319" spans="1:13" x14ac:dyDescent="0.25">
      <c r="A319" s="9" t="s">
        <v>22</v>
      </c>
      <c r="B319" s="10" t="s">
        <v>15</v>
      </c>
      <c r="C319" s="10" t="str">
        <f t="shared" si="40"/>
        <v>4</v>
      </c>
      <c r="D319" s="10" t="str">
        <f t="shared" si="41"/>
        <v>4</v>
      </c>
      <c r="E319" s="10" t="str">
        <f t="shared" si="42"/>
        <v>90</v>
      </c>
      <c r="F319" s="10" t="str">
        <f t="shared" si="43"/>
        <v>51</v>
      </c>
      <c r="G319" s="11">
        <v>9501725.25</v>
      </c>
      <c r="H319" s="12">
        <f t="shared" si="44"/>
        <v>0</v>
      </c>
      <c r="I319" s="13">
        <f t="shared" si="45"/>
        <v>9501725.25</v>
      </c>
      <c r="J319" s="12">
        <f t="shared" si="46"/>
        <v>0</v>
      </c>
      <c r="K319" s="12">
        <f t="shared" si="47"/>
        <v>0</v>
      </c>
      <c r="L319" s="12">
        <f t="shared" si="48"/>
        <v>0</v>
      </c>
      <c r="M319" s="17">
        <f t="shared" si="49"/>
        <v>0</v>
      </c>
    </row>
    <row r="320" spans="1:13" x14ac:dyDescent="0.25">
      <c r="A320" s="9" t="s">
        <v>22</v>
      </c>
      <c r="B320" s="10" t="s">
        <v>16</v>
      </c>
      <c r="C320" s="10" t="str">
        <f t="shared" si="40"/>
        <v>4</v>
      </c>
      <c r="D320" s="10" t="str">
        <f t="shared" si="41"/>
        <v>4</v>
      </c>
      <c r="E320" s="10" t="str">
        <f t="shared" si="42"/>
        <v>90</v>
      </c>
      <c r="F320" s="10" t="str">
        <f t="shared" si="43"/>
        <v>52</v>
      </c>
      <c r="G320" s="11">
        <v>6046659.9699999997</v>
      </c>
      <c r="H320" s="12">
        <f t="shared" si="44"/>
        <v>0</v>
      </c>
      <c r="I320" s="13">
        <f t="shared" si="45"/>
        <v>6046659.9699999997</v>
      </c>
      <c r="J320" s="12">
        <f t="shared" si="46"/>
        <v>0</v>
      </c>
      <c r="K320" s="12">
        <f t="shared" si="47"/>
        <v>0</v>
      </c>
      <c r="L320" s="12">
        <f t="shared" si="48"/>
        <v>0</v>
      </c>
      <c r="M320" s="17">
        <f t="shared" si="49"/>
        <v>0</v>
      </c>
    </row>
    <row r="321" spans="1:13" x14ac:dyDescent="0.25">
      <c r="A321" s="9" t="s">
        <v>22</v>
      </c>
      <c r="B321" s="10" t="s">
        <v>35</v>
      </c>
      <c r="C321" s="10" t="str">
        <f t="shared" si="40"/>
        <v>4</v>
      </c>
      <c r="D321" s="10" t="str">
        <f t="shared" si="41"/>
        <v>4</v>
      </c>
      <c r="E321" s="10" t="str">
        <f t="shared" si="42"/>
        <v>90</v>
      </c>
      <c r="F321" s="10" t="str">
        <f t="shared" si="43"/>
        <v>92</v>
      </c>
      <c r="G321" s="11">
        <v>155746.75</v>
      </c>
      <c r="H321" s="12">
        <f t="shared" si="44"/>
        <v>0</v>
      </c>
      <c r="I321" s="13">
        <f t="shared" si="45"/>
        <v>155746.75</v>
      </c>
      <c r="J321" s="12">
        <f t="shared" si="46"/>
        <v>0</v>
      </c>
      <c r="K321" s="12">
        <f t="shared" si="47"/>
        <v>0</v>
      </c>
      <c r="L321" s="12">
        <f t="shared" si="48"/>
        <v>0</v>
      </c>
      <c r="M321" s="17">
        <f t="shared" si="49"/>
        <v>0</v>
      </c>
    </row>
    <row r="322" spans="1:13" x14ac:dyDescent="0.25">
      <c r="A322" s="9" t="s">
        <v>27</v>
      </c>
      <c r="B322" s="10" t="s">
        <v>91</v>
      </c>
      <c r="C322" s="10" t="str">
        <f t="shared" si="40"/>
        <v>3</v>
      </c>
      <c r="D322" s="10" t="str">
        <f t="shared" si="41"/>
        <v>1</v>
      </c>
      <c r="E322" s="10" t="str">
        <f t="shared" si="42"/>
        <v>20</v>
      </c>
      <c r="F322" s="10" t="str">
        <f t="shared" si="43"/>
        <v>13</v>
      </c>
      <c r="G322" s="11">
        <v>1500323.87</v>
      </c>
      <c r="H322" s="12">
        <f t="shared" si="44"/>
        <v>0</v>
      </c>
      <c r="I322" s="13">
        <f t="shared" si="45"/>
        <v>0</v>
      </c>
      <c r="J322" s="12">
        <f t="shared" si="46"/>
        <v>0</v>
      </c>
      <c r="K322" s="12">
        <f t="shared" si="47"/>
        <v>0</v>
      </c>
      <c r="L322" s="12">
        <f t="shared" si="48"/>
        <v>0</v>
      </c>
      <c r="M322" s="17">
        <f t="shared" si="49"/>
        <v>1500323.87</v>
      </c>
    </row>
    <row r="323" spans="1:13" x14ac:dyDescent="0.25">
      <c r="A323" s="9" t="s">
        <v>27</v>
      </c>
      <c r="B323" s="10" t="s">
        <v>92</v>
      </c>
      <c r="C323" s="10" t="str">
        <f t="shared" ref="C323:C386" si="50">MID(B323,1,1)</f>
        <v>3</v>
      </c>
      <c r="D323" s="10" t="str">
        <f t="shared" ref="D323:D386" si="51">MID(B323,2,1)</f>
        <v>1</v>
      </c>
      <c r="E323" s="10" t="str">
        <f t="shared" ref="E323:E386" si="52">MID(B323,3,2)</f>
        <v>20</v>
      </c>
      <c r="F323" s="10" t="str">
        <f t="shared" ref="F323:F386" si="53">MID(B323,5,2)</f>
        <v>92</v>
      </c>
      <c r="G323" s="11">
        <v>124303.39</v>
      </c>
      <c r="H323" s="12">
        <f t="shared" ref="H323:H386" si="54">IF(D323="6",G323,0)</f>
        <v>0</v>
      </c>
      <c r="I323" s="13">
        <f t="shared" ref="I323:I386" si="55">IF(OR(D323="5",D323="4"),G323,0)</f>
        <v>0</v>
      </c>
      <c r="J323" s="12">
        <f t="shared" ref="J323:J386" si="56">IF(D323="2",G323,0)</f>
        <v>0</v>
      </c>
      <c r="K323" s="12">
        <f t="shared" ref="K323:K386" si="57">IF(AND(C323="3",D323="3",E323="20"),G323,0)</f>
        <v>0</v>
      </c>
      <c r="L323" s="12">
        <f t="shared" ref="L323:L386" si="58">IF(AND(C323="3",D323="3",E323="40",F323="81"),G323,0)</f>
        <v>0</v>
      </c>
      <c r="M323" s="17">
        <f t="shared" ref="M323:M386" si="59">G323-SUM(H323:L323)</f>
        <v>124303.39</v>
      </c>
    </row>
    <row r="324" spans="1:13" x14ac:dyDescent="0.25">
      <c r="A324" s="9" t="s">
        <v>27</v>
      </c>
      <c r="B324" s="10" t="s">
        <v>60</v>
      </c>
      <c r="C324" s="10" t="str">
        <f t="shared" si="50"/>
        <v>3</v>
      </c>
      <c r="D324" s="10" t="str">
        <f t="shared" si="51"/>
        <v>1</v>
      </c>
      <c r="E324" s="10" t="str">
        <f t="shared" si="52"/>
        <v>20</v>
      </c>
      <c r="F324" s="10" t="str">
        <f t="shared" si="53"/>
        <v>96</v>
      </c>
      <c r="G324" s="11">
        <v>351995.17</v>
      </c>
      <c r="H324" s="12">
        <f t="shared" si="54"/>
        <v>0</v>
      </c>
      <c r="I324" s="13">
        <f t="shared" si="55"/>
        <v>0</v>
      </c>
      <c r="J324" s="12">
        <f t="shared" si="56"/>
        <v>0</v>
      </c>
      <c r="K324" s="12">
        <f t="shared" si="57"/>
        <v>0</v>
      </c>
      <c r="L324" s="12">
        <f t="shared" si="58"/>
        <v>0</v>
      </c>
      <c r="M324" s="17">
        <f t="shared" si="59"/>
        <v>351995.17</v>
      </c>
    </row>
    <row r="325" spans="1:13" x14ac:dyDescent="0.25">
      <c r="A325" s="9" t="s">
        <v>27</v>
      </c>
      <c r="B325" s="10" t="s">
        <v>93</v>
      </c>
      <c r="C325" s="10" t="str">
        <f t="shared" si="50"/>
        <v>3</v>
      </c>
      <c r="D325" s="10" t="str">
        <f t="shared" si="51"/>
        <v>1</v>
      </c>
      <c r="E325" s="10" t="str">
        <f t="shared" si="52"/>
        <v>40</v>
      </c>
      <c r="F325" s="10" t="str">
        <f t="shared" si="53"/>
        <v>13</v>
      </c>
      <c r="G325" s="11">
        <v>17062.37</v>
      </c>
      <c r="H325" s="12">
        <f t="shared" si="54"/>
        <v>0</v>
      </c>
      <c r="I325" s="13">
        <f t="shared" si="55"/>
        <v>0</v>
      </c>
      <c r="J325" s="12">
        <f t="shared" si="56"/>
        <v>0</v>
      </c>
      <c r="K325" s="12">
        <f t="shared" si="57"/>
        <v>0</v>
      </c>
      <c r="L325" s="12">
        <f t="shared" si="58"/>
        <v>0</v>
      </c>
      <c r="M325" s="17">
        <f t="shared" si="59"/>
        <v>17062.37</v>
      </c>
    </row>
    <row r="326" spans="1:13" x14ac:dyDescent="0.25">
      <c r="A326" s="9" t="s">
        <v>27</v>
      </c>
      <c r="B326" s="10" t="s">
        <v>94</v>
      </c>
      <c r="C326" s="10" t="str">
        <f t="shared" si="50"/>
        <v>3</v>
      </c>
      <c r="D326" s="10" t="str">
        <f t="shared" si="51"/>
        <v>1</v>
      </c>
      <c r="E326" s="10" t="str">
        <f t="shared" si="52"/>
        <v>90</v>
      </c>
      <c r="F326" s="10" t="str">
        <f t="shared" si="53"/>
        <v>01</v>
      </c>
      <c r="G326" s="11">
        <v>3643480.22</v>
      </c>
      <c r="H326" s="12">
        <f t="shared" si="54"/>
        <v>0</v>
      </c>
      <c r="I326" s="13">
        <f t="shared" si="55"/>
        <v>0</v>
      </c>
      <c r="J326" s="12">
        <f t="shared" si="56"/>
        <v>0</v>
      </c>
      <c r="K326" s="12">
        <f t="shared" si="57"/>
        <v>0</v>
      </c>
      <c r="L326" s="12">
        <f t="shared" si="58"/>
        <v>0</v>
      </c>
      <c r="M326" s="17">
        <f t="shared" si="59"/>
        <v>3643480.22</v>
      </c>
    </row>
    <row r="327" spans="1:13" x14ac:dyDescent="0.25">
      <c r="A327" s="9" t="s">
        <v>27</v>
      </c>
      <c r="B327" s="10" t="s">
        <v>77</v>
      </c>
      <c r="C327" s="10" t="str">
        <f t="shared" si="50"/>
        <v>3</v>
      </c>
      <c r="D327" s="10" t="str">
        <f t="shared" si="51"/>
        <v>1</v>
      </c>
      <c r="E327" s="10" t="str">
        <f t="shared" si="52"/>
        <v>90</v>
      </c>
      <c r="F327" s="10" t="str">
        <f t="shared" si="53"/>
        <v>03</v>
      </c>
      <c r="G327" s="11">
        <v>2054644.91</v>
      </c>
      <c r="H327" s="12">
        <f t="shared" si="54"/>
        <v>0</v>
      </c>
      <c r="I327" s="13">
        <f t="shared" si="55"/>
        <v>0</v>
      </c>
      <c r="J327" s="12">
        <f t="shared" si="56"/>
        <v>0</v>
      </c>
      <c r="K327" s="12">
        <f t="shared" si="57"/>
        <v>0</v>
      </c>
      <c r="L327" s="12">
        <f t="shared" si="58"/>
        <v>0</v>
      </c>
      <c r="M327" s="17">
        <f t="shared" si="59"/>
        <v>2054644.91</v>
      </c>
    </row>
    <row r="328" spans="1:13" x14ac:dyDescent="0.25">
      <c r="A328" s="9" t="s">
        <v>27</v>
      </c>
      <c r="B328" s="10" t="s">
        <v>95</v>
      </c>
      <c r="C328" s="10" t="str">
        <f t="shared" si="50"/>
        <v>3</v>
      </c>
      <c r="D328" s="10" t="str">
        <f t="shared" si="51"/>
        <v>1</v>
      </c>
      <c r="E328" s="10" t="str">
        <f t="shared" si="52"/>
        <v>90</v>
      </c>
      <c r="F328" s="10" t="str">
        <f t="shared" si="53"/>
        <v>05</v>
      </c>
      <c r="G328" s="11">
        <v>7698.89</v>
      </c>
      <c r="H328" s="12">
        <f t="shared" si="54"/>
        <v>0</v>
      </c>
      <c r="I328" s="13">
        <f t="shared" si="55"/>
        <v>0</v>
      </c>
      <c r="J328" s="12">
        <f t="shared" si="56"/>
        <v>0</v>
      </c>
      <c r="K328" s="12">
        <f t="shared" si="57"/>
        <v>0</v>
      </c>
      <c r="L328" s="12">
        <f t="shared" si="58"/>
        <v>0</v>
      </c>
      <c r="M328" s="17">
        <f t="shared" si="59"/>
        <v>7698.89</v>
      </c>
    </row>
    <row r="329" spans="1:13" x14ac:dyDescent="0.25">
      <c r="A329" s="9" t="s">
        <v>27</v>
      </c>
      <c r="B329" s="10" t="s">
        <v>23</v>
      </c>
      <c r="C329" s="10" t="str">
        <f t="shared" si="50"/>
        <v>3</v>
      </c>
      <c r="D329" s="10" t="str">
        <f t="shared" si="51"/>
        <v>1</v>
      </c>
      <c r="E329" s="10" t="str">
        <f t="shared" si="52"/>
        <v>90</v>
      </c>
      <c r="F329" s="10" t="str">
        <f t="shared" si="53"/>
        <v>11</v>
      </c>
      <c r="G329" s="11">
        <v>536018094.08999997</v>
      </c>
      <c r="H329" s="12">
        <f t="shared" si="54"/>
        <v>0</v>
      </c>
      <c r="I329" s="13">
        <f t="shared" si="55"/>
        <v>0</v>
      </c>
      <c r="J329" s="12">
        <f t="shared" si="56"/>
        <v>0</v>
      </c>
      <c r="K329" s="12">
        <f t="shared" si="57"/>
        <v>0</v>
      </c>
      <c r="L329" s="12">
        <f t="shared" si="58"/>
        <v>0</v>
      </c>
      <c r="M329" s="17">
        <f t="shared" si="59"/>
        <v>536018094.08999997</v>
      </c>
    </row>
    <row r="330" spans="1:13" x14ac:dyDescent="0.25">
      <c r="A330" s="9" t="s">
        <v>27</v>
      </c>
      <c r="B330" s="10" t="s">
        <v>28</v>
      </c>
      <c r="C330" s="10" t="str">
        <f t="shared" si="50"/>
        <v>3</v>
      </c>
      <c r="D330" s="10" t="str">
        <f t="shared" si="51"/>
        <v>1</v>
      </c>
      <c r="E330" s="10" t="str">
        <f t="shared" si="52"/>
        <v>90</v>
      </c>
      <c r="F330" s="10" t="str">
        <f t="shared" si="53"/>
        <v>12</v>
      </c>
      <c r="G330" s="11">
        <v>5107536.18</v>
      </c>
      <c r="H330" s="12">
        <f t="shared" si="54"/>
        <v>0</v>
      </c>
      <c r="I330" s="13">
        <f t="shared" si="55"/>
        <v>0</v>
      </c>
      <c r="J330" s="12">
        <f t="shared" si="56"/>
        <v>0</v>
      </c>
      <c r="K330" s="12">
        <f t="shared" si="57"/>
        <v>0</v>
      </c>
      <c r="L330" s="12">
        <f t="shared" si="58"/>
        <v>0</v>
      </c>
      <c r="M330" s="17">
        <f t="shared" si="59"/>
        <v>5107536.18</v>
      </c>
    </row>
    <row r="331" spans="1:13" x14ac:dyDescent="0.25">
      <c r="A331" s="9" t="s">
        <v>27</v>
      </c>
      <c r="B331" s="10" t="s">
        <v>24</v>
      </c>
      <c r="C331" s="10" t="str">
        <f t="shared" si="50"/>
        <v>3</v>
      </c>
      <c r="D331" s="10" t="str">
        <f t="shared" si="51"/>
        <v>1</v>
      </c>
      <c r="E331" s="10" t="str">
        <f t="shared" si="52"/>
        <v>90</v>
      </c>
      <c r="F331" s="10" t="str">
        <f t="shared" si="53"/>
        <v>13</v>
      </c>
      <c r="G331" s="11">
        <v>19814455.149999999</v>
      </c>
      <c r="H331" s="12">
        <f t="shared" si="54"/>
        <v>0</v>
      </c>
      <c r="I331" s="13">
        <f t="shared" si="55"/>
        <v>0</v>
      </c>
      <c r="J331" s="12">
        <f t="shared" si="56"/>
        <v>0</v>
      </c>
      <c r="K331" s="12">
        <f t="shared" si="57"/>
        <v>0</v>
      </c>
      <c r="L331" s="12">
        <f t="shared" si="58"/>
        <v>0</v>
      </c>
      <c r="M331" s="17">
        <f t="shared" si="59"/>
        <v>19814455.149999999</v>
      </c>
    </row>
    <row r="332" spans="1:13" x14ac:dyDescent="0.25">
      <c r="A332" s="9" t="s">
        <v>27</v>
      </c>
      <c r="B332" s="10" t="s">
        <v>78</v>
      </c>
      <c r="C332" s="10" t="str">
        <f t="shared" si="50"/>
        <v>3</v>
      </c>
      <c r="D332" s="10" t="str">
        <f t="shared" si="51"/>
        <v>1</v>
      </c>
      <c r="E332" s="10" t="str">
        <f t="shared" si="52"/>
        <v>90</v>
      </c>
      <c r="F332" s="10" t="str">
        <f t="shared" si="53"/>
        <v>16</v>
      </c>
      <c r="G332" s="11">
        <v>10843872.42</v>
      </c>
      <c r="H332" s="12">
        <f t="shared" si="54"/>
        <v>0</v>
      </c>
      <c r="I332" s="13">
        <f t="shared" si="55"/>
        <v>0</v>
      </c>
      <c r="J332" s="12">
        <f t="shared" si="56"/>
        <v>0</v>
      </c>
      <c r="K332" s="12">
        <f t="shared" si="57"/>
        <v>0</v>
      </c>
      <c r="L332" s="12">
        <f t="shared" si="58"/>
        <v>0</v>
      </c>
      <c r="M332" s="17">
        <f t="shared" si="59"/>
        <v>10843872.42</v>
      </c>
    </row>
    <row r="333" spans="1:13" x14ac:dyDescent="0.25">
      <c r="A333" s="9" t="s">
        <v>27</v>
      </c>
      <c r="B333" s="10" t="s">
        <v>85</v>
      </c>
      <c r="C333" s="10" t="str">
        <f t="shared" si="50"/>
        <v>3</v>
      </c>
      <c r="D333" s="10" t="str">
        <f t="shared" si="51"/>
        <v>1</v>
      </c>
      <c r="E333" s="10" t="str">
        <f t="shared" si="52"/>
        <v>90</v>
      </c>
      <c r="F333" s="10" t="str">
        <f t="shared" si="53"/>
        <v>91</v>
      </c>
      <c r="G333" s="11">
        <v>355082.61</v>
      </c>
      <c r="H333" s="12">
        <f t="shared" si="54"/>
        <v>0</v>
      </c>
      <c r="I333" s="13">
        <f t="shared" si="55"/>
        <v>0</v>
      </c>
      <c r="J333" s="12">
        <f t="shared" si="56"/>
        <v>0</v>
      </c>
      <c r="K333" s="12">
        <f t="shared" si="57"/>
        <v>0</v>
      </c>
      <c r="L333" s="12">
        <f t="shared" si="58"/>
        <v>0</v>
      </c>
      <c r="M333" s="17">
        <f t="shared" si="59"/>
        <v>355082.61</v>
      </c>
    </row>
    <row r="334" spans="1:13" x14ac:dyDescent="0.25">
      <c r="A334" s="9" t="s">
        <v>27</v>
      </c>
      <c r="B334" s="10" t="s">
        <v>25</v>
      </c>
      <c r="C334" s="10" t="str">
        <f t="shared" si="50"/>
        <v>3</v>
      </c>
      <c r="D334" s="10" t="str">
        <f t="shared" si="51"/>
        <v>1</v>
      </c>
      <c r="E334" s="10" t="str">
        <f t="shared" si="52"/>
        <v>90</v>
      </c>
      <c r="F334" s="10" t="str">
        <f t="shared" si="53"/>
        <v>92</v>
      </c>
      <c r="G334" s="11">
        <v>389902.97</v>
      </c>
      <c r="H334" s="12">
        <f t="shared" si="54"/>
        <v>0</v>
      </c>
      <c r="I334" s="13">
        <f t="shared" si="55"/>
        <v>0</v>
      </c>
      <c r="J334" s="12">
        <f t="shared" si="56"/>
        <v>0</v>
      </c>
      <c r="K334" s="12">
        <f t="shared" si="57"/>
        <v>0</v>
      </c>
      <c r="L334" s="12">
        <f t="shared" si="58"/>
        <v>0</v>
      </c>
      <c r="M334" s="17">
        <f t="shared" si="59"/>
        <v>389902.97</v>
      </c>
    </row>
    <row r="335" spans="1:13" x14ac:dyDescent="0.25">
      <c r="A335" s="9" t="s">
        <v>27</v>
      </c>
      <c r="B335" s="10" t="s">
        <v>26</v>
      </c>
      <c r="C335" s="10" t="str">
        <f t="shared" si="50"/>
        <v>3</v>
      </c>
      <c r="D335" s="10" t="str">
        <f t="shared" si="51"/>
        <v>1</v>
      </c>
      <c r="E335" s="10" t="str">
        <f t="shared" si="52"/>
        <v>91</v>
      </c>
      <c r="F335" s="10" t="str">
        <f t="shared" si="53"/>
        <v>13</v>
      </c>
      <c r="G335" s="11">
        <v>35454790.469999999</v>
      </c>
      <c r="H335" s="12">
        <f t="shared" si="54"/>
        <v>0</v>
      </c>
      <c r="I335" s="13">
        <f t="shared" si="55"/>
        <v>0</v>
      </c>
      <c r="J335" s="12">
        <f t="shared" si="56"/>
        <v>0</v>
      </c>
      <c r="K335" s="12">
        <f t="shared" si="57"/>
        <v>0</v>
      </c>
      <c r="L335" s="12">
        <f t="shared" si="58"/>
        <v>0</v>
      </c>
      <c r="M335" s="17">
        <f t="shared" si="59"/>
        <v>35454790.469999999</v>
      </c>
    </row>
    <row r="336" spans="1:13" x14ac:dyDescent="0.25">
      <c r="A336" s="9" t="s">
        <v>27</v>
      </c>
      <c r="B336" s="10" t="s">
        <v>29</v>
      </c>
      <c r="C336" s="10" t="str">
        <f t="shared" si="50"/>
        <v>3</v>
      </c>
      <c r="D336" s="10" t="str">
        <f t="shared" si="51"/>
        <v>3</v>
      </c>
      <c r="E336" s="10" t="str">
        <f t="shared" si="52"/>
        <v>20</v>
      </c>
      <c r="F336" s="10" t="str">
        <f t="shared" si="53"/>
        <v>47</v>
      </c>
      <c r="G336" s="11">
        <v>1598901.55</v>
      </c>
      <c r="H336" s="12">
        <f t="shared" si="54"/>
        <v>0</v>
      </c>
      <c r="I336" s="13">
        <f t="shared" si="55"/>
        <v>0</v>
      </c>
      <c r="J336" s="12">
        <f t="shared" si="56"/>
        <v>0</v>
      </c>
      <c r="K336" s="12">
        <f t="shared" si="57"/>
        <v>1598901.55</v>
      </c>
      <c r="L336" s="12">
        <f t="shared" si="58"/>
        <v>0</v>
      </c>
      <c r="M336" s="17">
        <f t="shared" si="59"/>
        <v>0</v>
      </c>
    </row>
    <row r="337" spans="1:13" x14ac:dyDescent="0.25">
      <c r="A337" s="9" t="s">
        <v>27</v>
      </c>
      <c r="B337" s="10" t="s">
        <v>64</v>
      </c>
      <c r="C337" s="10" t="str">
        <f t="shared" si="50"/>
        <v>3</v>
      </c>
      <c r="D337" s="10" t="str">
        <f t="shared" si="51"/>
        <v>3</v>
      </c>
      <c r="E337" s="10" t="str">
        <f t="shared" si="52"/>
        <v>20</v>
      </c>
      <c r="F337" s="10" t="str">
        <f t="shared" si="53"/>
        <v>93</v>
      </c>
      <c r="G337" s="11">
        <v>278152.44</v>
      </c>
      <c r="H337" s="12">
        <f t="shared" si="54"/>
        <v>0</v>
      </c>
      <c r="I337" s="13">
        <f t="shared" si="55"/>
        <v>0</v>
      </c>
      <c r="J337" s="12">
        <f t="shared" si="56"/>
        <v>0</v>
      </c>
      <c r="K337" s="12">
        <f t="shared" si="57"/>
        <v>278152.44</v>
      </c>
      <c r="L337" s="12">
        <f t="shared" si="58"/>
        <v>0</v>
      </c>
      <c r="M337" s="17">
        <f t="shared" si="59"/>
        <v>0</v>
      </c>
    </row>
    <row r="338" spans="1:13" x14ac:dyDescent="0.25">
      <c r="A338" s="9" t="s">
        <v>27</v>
      </c>
      <c r="B338" s="10" t="s">
        <v>30</v>
      </c>
      <c r="C338" s="10" t="str">
        <f t="shared" si="50"/>
        <v>3</v>
      </c>
      <c r="D338" s="10" t="str">
        <f t="shared" si="51"/>
        <v>3</v>
      </c>
      <c r="E338" s="10" t="str">
        <f t="shared" si="52"/>
        <v>40</v>
      </c>
      <c r="F338" s="10" t="str">
        <f t="shared" si="53"/>
        <v>41</v>
      </c>
      <c r="G338" s="11">
        <v>878730</v>
      </c>
      <c r="H338" s="12">
        <f t="shared" si="54"/>
        <v>0</v>
      </c>
      <c r="I338" s="13">
        <f t="shared" si="55"/>
        <v>0</v>
      </c>
      <c r="J338" s="12">
        <f t="shared" si="56"/>
        <v>0</v>
      </c>
      <c r="K338" s="12">
        <f t="shared" si="57"/>
        <v>0</v>
      </c>
      <c r="L338" s="12">
        <f t="shared" si="58"/>
        <v>0</v>
      </c>
      <c r="M338" s="17">
        <f t="shared" si="59"/>
        <v>878730</v>
      </c>
    </row>
    <row r="339" spans="1:13" x14ac:dyDescent="0.25">
      <c r="A339" s="9" t="s">
        <v>27</v>
      </c>
      <c r="B339" s="10" t="s">
        <v>96</v>
      </c>
      <c r="C339" s="10" t="str">
        <f t="shared" si="50"/>
        <v>3</v>
      </c>
      <c r="D339" s="10" t="str">
        <f t="shared" si="51"/>
        <v>3</v>
      </c>
      <c r="E339" s="10" t="str">
        <f t="shared" si="52"/>
        <v>40</v>
      </c>
      <c r="F339" s="10" t="str">
        <f t="shared" si="53"/>
        <v>47</v>
      </c>
      <c r="G339" s="11">
        <v>26043.35</v>
      </c>
      <c r="H339" s="12">
        <f t="shared" si="54"/>
        <v>0</v>
      </c>
      <c r="I339" s="13">
        <f t="shared" si="55"/>
        <v>0</v>
      </c>
      <c r="J339" s="12">
        <f t="shared" si="56"/>
        <v>0</v>
      </c>
      <c r="K339" s="12">
        <f t="shared" si="57"/>
        <v>0</v>
      </c>
      <c r="L339" s="12">
        <f t="shared" si="58"/>
        <v>0</v>
      </c>
      <c r="M339" s="17">
        <f t="shared" si="59"/>
        <v>26043.35</v>
      </c>
    </row>
    <row r="340" spans="1:13" x14ac:dyDescent="0.25">
      <c r="A340" s="9" t="s">
        <v>27</v>
      </c>
      <c r="B340" s="10" t="s">
        <v>39</v>
      </c>
      <c r="C340" s="10" t="str">
        <f t="shared" si="50"/>
        <v>3</v>
      </c>
      <c r="D340" s="10" t="str">
        <f t="shared" si="51"/>
        <v>3</v>
      </c>
      <c r="E340" s="10" t="str">
        <f t="shared" si="52"/>
        <v>50</v>
      </c>
      <c r="F340" s="10" t="str">
        <f t="shared" si="53"/>
        <v>41</v>
      </c>
      <c r="G340" s="11">
        <v>99999.99</v>
      </c>
      <c r="H340" s="12">
        <f t="shared" si="54"/>
        <v>0</v>
      </c>
      <c r="I340" s="13">
        <f t="shared" si="55"/>
        <v>0</v>
      </c>
      <c r="J340" s="12">
        <f t="shared" si="56"/>
        <v>0</v>
      </c>
      <c r="K340" s="12">
        <f t="shared" si="57"/>
        <v>0</v>
      </c>
      <c r="L340" s="12">
        <f t="shared" si="58"/>
        <v>0</v>
      </c>
      <c r="M340" s="17">
        <f t="shared" si="59"/>
        <v>99999.99</v>
      </c>
    </row>
    <row r="341" spans="1:13" x14ac:dyDescent="0.25">
      <c r="A341" s="9" t="s">
        <v>27</v>
      </c>
      <c r="B341" s="10" t="s">
        <v>97</v>
      </c>
      <c r="C341" s="10" t="str">
        <f t="shared" si="50"/>
        <v>3</v>
      </c>
      <c r="D341" s="10" t="str">
        <f t="shared" si="51"/>
        <v>3</v>
      </c>
      <c r="E341" s="10" t="str">
        <f t="shared" si="52"/>
        <v>71</v>
      </c>
      <c r="F341" s="10" t="str">
        <f t="shared" si="53"/>
        <v>70</v>
      </c>
      <c r="G341" s="11">
        <v>1900000</v>
      </c>
      <c r="H341" s="12">
        <f t="shared" si="54"/>
        <v>0</v>
      </c>
      <c r="I341" s="13">
        <f t="shared" si="55"/>
        <v>0</v>
      </c>
      <c r="J341" s="12">
        <f t="shared" si="56"/>
        <v>0</v>
      </c>
      <c r="K341" s="12">
        <f t="shared" si="57"/>
        <v>0</v>
      </c>
      <c r="L341" s="12">
        <f t="shared" si="58"/>
        <v>0</v>
      </c>
      <c r="M341" s="17">
        <f t="shared" si="59"/>
        <v>1900000</v>
      </c>
    </row>
    <row r="342" spans="1:13" x14ac:dyDescent="0.25">
      <c r="A342" s="9" t="s">
        <v>27</v>
      </c>
      <c r="B342" s="10" t="s">
        <v>80</v>
      </c>
      <c r="C342" s="10" t="str">
        <f t="shared" si="50"/>
        <v>3</v>
      </c>
      <c r="D342" s="10" t="str">
        <f t="shared" si="51"/>
        <v>3</v>
      </c>
      <c r="E342" s="10" t="str">
        <f t="shared" si="52"/>
        <v>90</v>
      </c>
      <c r="F342" s="10" t="str">
        <f t="shared" si="53"/>
        <v>14</v>
      </c>
      <c r="G342" s="11">
        <v>7471092.5300000003</v>
      </c>
      <c r="H342" s="12">
        <f t="shared" si="54"/>
        <v>0</v>
      </c>
      <c r="I342" s="13">
        <f t="shared" si="55"/>
        <v>0</v>
      </c>
      <c r="J342" s="12">
        <f t="shared" si="56"/>
        <v>0</v>
      </c>
      <c r="K342" s="12">
        <f t="shared" si="57"/>
        <v>0</v>
      </c>
      <c r="L342" s="12">
        <f t="shared" si="58"/>
        <v>0</v>
      </c>
      <c r="M342" s="17">
        <f t="shared" si="59"/>
        <v>7471092.5300000003</v>
      </c>
    </row>
    <row r="343" spans="1:13" x14ac:dyDescent="0.25">
      <c r="A343" s="9" t="s">
        <v>27</v>
      </c>
      <c r="B343" s="10" t="s">
        <v>87</v>
      </c>
      <c r="C343" s="10" t="str">
        <f t="shared" si="50"/>
        <v>3</v>
      </c>
      <c r="D343" s="10" t="str">
        <f t="shared" si="51"/>
        <v>3</v>
      </c>
      <c r="E343" s="10" t="str">
        <f t="shared" si="52"/>
        <v>90</v>
      </c>
      <c r="F343" s="10" t="str">
        <f t="shared" si="53"/>
        <v>15</v>
      </c>
      <c r="G343" s="11">
        <v>1054635.05</v>
      </c>
      <c r="H343" s="12">
        <f t="shared" si="54"/>
        <v>0</v>
      </c>
      <c r="I343" s="13">
        <f t="shared" si="55"/>
        <v>0</v>
      </c>
      <c r="J343" s="12">
        <f t="shared" si="56"/>
        <v>0</v>
      </c>
      <c r="K343" s="12">
        <f t="shared" si="57"/>
        <v>0</v>
      </c>
      <c r="L343" s="12">
        <f t="shared" si="58"/>
        <v>0</v>
      </c>
      <c r="M343" s="17">
        <f t="shared" si="59"/>
        <v>1054635.05</v>
      </c>
    </row>
    <row r="344" spans="1:13" x14ac:dyDescent="0.25">
      <c r="A344" s="9" t="s">
        <v>27</v>
      </c>
      <c r="B344" s="10" t="s">
        <v>98</v>
      </c>
      <c r="C344" s="10" t="str">
        <f t="shared" si="50"/>
        <v>3</v>
      </c>
      <c r="D344" s="10" t="str">
        <f t="shared" si="51"/>
        <v>3</v>
      </c>
      <c r="E344" s="10" t="str">
        <f t="shared" si="52"/>
        <v>90</v>
      </c>
      <c r="F344" s="10" t="str">
        <f t="shared" si="53"/>
        <v>19</v>
      </c>
      <c r="G344" s="11">
        <v>270530.43</v>
      </c>
      <c r="H344" s="12">
        <f t="shared" si="54"/>
        <v>0</v>
      </c>
      <c r="I344" s="13">
        <f t="shared" si="55"/>
        <v>0</v>
      </c>
      <c r="J344" s="12">
        <f t="shared" si="56"/>
        <v>0</v>
      </c>
      <c r="K344" s="12">
        <f t="shared" si="57"/>
        <v>0</v>
      </c>
      <c r="L344" s="12">
        <f t="shared" si="58"/>
        <v>0</v>
      </c>
      <c r="M344" s="17">
        <f t="shared" si="59"/>
        <v>270530.43</v>
      </c>
    </row>
    <row r="345" spans="1:13" x14ac:dyDescent="0.25">
      <c r="A345" s="9" t="s">
        <v>27</v>
      </c>
      <c r="B345" s="10" t="s">
        <v>5</v>
      </c>
      <c r="C345" s="10" t="str">
        <f t="shared" si="50"/>
        <v>3</v>
      </c>
      <c r="D345" s="10" t="str">
        <f t="shared" si="51"/>
        <v>3</v>
      </c>
      <c r="E345" s="10" t="str">
        <f t="shared" si="52"/>
        <v>90</v>
      </c>
      <c r="F345" s="10" t="str">
        <f t="shared" si="53"/>
        <v>30</v>
      </c>
      <c r="G345" s="11">
        <v>6205362.8899999997</v>
      </c>
      <c r="H345" s="12">
        <f t="shared" si="54"/>
        <v>0</v>
      </c>
      <c r="I345" s="13">
        <f t="shared" si="55"/>
        <v>0</v>
      </c>
      <c r="J345" s="12">
        <f t="shared" si="56"/>
        <v>0</v>
      </c>
      <c r="K345" s="12">
        <f t="shared" si="57"/>
        <v>0</v>
      </c>
      <c r="L345" s="12">
        <f t="shared" si="58"/>
        <v>0</v>
      </c>
      <c r="M345" s="17">
        <f t="shared" si="59"/>
        <v>6205362.8899999997</v>
      </c>
    </row>
    <row r="346" spans="1:13" x14ac:dyDescent="0.25">
      <c r="A346" s="9" t="s">
        <v>27</v>
      </c>
      <c r="B346" s="10" t="s">
        <v>31</v>
      </c>
      <c r="C346" s="10" t="str">
        <f t="shared" si="50"/>
        <v>3</v>
      </c>
      <c r="D346" s="10" t="str">
        <f t="shared" si="51"/>
        <v>3</v>
      </c>
      <c r="E346" s="10" t="str">
        <f t="shared" si="52"/>
        <v>90</v>
      </c>
      <c r="F346" s="10" t="str">
        <f t="shared" si="53"/>
        <v>31</v>
      </c>
      <c r="G346" s="11">
        <v>55740</v>
      </c>
      <c r="H346" s="12">
        <f t="shared" si="54"/>
        <v>0</v>
      </c>
      <c r="I346" s="13">
        <f t="shared" si="55"/>
        <v>0</v>
      </c>
      <c r="J346" s="12">
        <f t="shared" si="56"/>
        <v>0</v>
      </c>
      <c r="K346" s="12">
        <f t="shared" si="57"/>
        <v>0</v>
      </c>
      <c r="L346" s="12">
        <f t="shared" si="58"/>
        <v>0</v>
      </c>
      <c r="M346" s="17">
        <f t="shared" si="59"/>
        <v>55740</v>
      </c>
    </row>
    <row r="347" spans="1:13" x14ac:dyDescent="0.25">
      <c r="A347" s="9" t="s">
        <v>27</v>
      </c>
      <c r="B347" s="10" t="s">
        <v>18</v>
      </c>
      <c r="C347" s="10" t="str">
        <f t="shared" si="50"/>
        <v>3</v>
      </c>
      <c r="D347" s="10" t="str">
        <f t="shared" si="51"/>
        <v>3</v>
      </c>
      <c r="E347" s="10" t="str">
        <f t="shared" si="52"/>
        <v>90</v>
      </c>
      <c r="F347" s="10" t="str">
        <f t="shared" si="53"/>
        <v>33</v>
      </c>
      <c r="G347" s="11">
        <v>1316679.3799999999</v>
      </c>
      <c r="H347" s="12">
        <f t="shared" si="54"/>
        <v>0</v>
      </c>
      <c r="I347" s="13">
        <f t="shared" si="55"/>
        <v>0</v>
      </c>
      <c r="J347" s="12">
        <f t="shared" si="56"/>
        <v>0</v>
      </c>
      <c r="K347" s="12">
        <f t="shared" si="57"/>
        <v>0</v>
      </c>
      <c r="L347" s="12">
        <f t="shared" si="58"/>
        <v>0</v>
      </c>
      <c r="M347" s="17">
        <f t="shared" si="59"/>
        <v>1316679.3799999999</v>
      </c>
    </row>
    <row r="348" spans="1:13" x14ac:dyDescent="0.25">
      <c r="A348" s="9" t="s">
        <v>27</v>
      </c>
      <c r="B348" s="10" t="s">
        <v>7</v>
      </c>
      <c r="C348" s="10" t="str">
        <f t="shared" si="50"/>
        <v>3</v>
      </c>
      <c r="D348" s="10" t="str">
        <f t="shared" si="51"/>
        <v>3</v>
      </c>
      <c r="E348" s="10" t="str">
        <f t="shared" si="52"/>
        <v>90</v>
      </c>
      <c r="F348" s="10" t="str">
        <f t="shared" si="53"/>
        <v>35</v>
      </c>
      <c r="G348" s="11">
        <v>97629</v>
      </c>
      <c r="H348" s="12">
        <f t="shared" si="54"/>
        <v>0</v>
      </c>
      <c r="I348" s="13">
        <f t="shared" si="55"/>
        <v>0</v>
      </c>
      <c r="J348" s="12">
        <f t="shared" si="56"/>
        <v>0</v>
      </c>
      <c r="K348" s="12">
        <f t="shared" si="57"/>
        <v>0</v>
      </c>
      <c r="L348" s="12">
        <f t="shared" si="58"/>
        <v>0</v>
      </c>
      <c r="M348" s="17">
        <f t="shared" si="59"/>
        <v>97629</v>
      </c>
    </row>
    <row r="349" spans="1:13" x14ac:dyDescent="0.25">
      <c r="A349" s="9" t="s">
        <v>27</v>
      </c>
      <c r="B349" s="10" t="s">
        <v>8</v>
      </c>
      <c r="C349" s="10" t="str">
        <f t="shared" si="50"/>
        <v>3</v>
      </c>
      <c r="D349" s="10" t="str">
        <f t="shared" si="51"/>
        <v>3</v>
      </c>
      <c r="E349" s="10" t="str">
        <f t="shared" si="52"/>
        <v>90</v>
      </c>
      <c r="F349" s="10" t="str">
        <f t="shared" si="53"/>
        <v>36</v>
      </c>
      <c r="G349" s="11">
        <v>5235240.25</v>
      </c>
      <c r="H349" s="12">
        <f t="shared" si="54"/>
        <v>0</v>
      </c>
      <c r="I349" s="13">
        <f t="shared" si="55"/>
        <v>0</v>
      </c>
      <c r="J349" s="12">
        <f t="shared" si="56"/>
        <v>0</v>
      </c>
      <c r="K349" s="12">
        <f t="shared" si="57"/>
        <v>0</v>
      </c>
      <c r="L349" s="12">
        <f t="shared" si="58"/>
        <v>0</v>
      </c>
      <c r="M349" s="17">
        <f t="shared" si="59"/>
        <v>5235240.25</v>
      </c>
    </row>
    <row r="350" spans="1:13" x14ac:dyDescent="0.25">
      <c r="A350" s="9" t="s">
        <v>27</v>
      </c>
      <c r="B350" s="10" t="s">
        <v>9</v>
      </c>
      <c r="C350" s="10" t="str">
        <f t="shared" si="50"/>
        <v>3</v>
      </c>
      <c r="D350" s="10" t="str">
        <f t="shared" si="51"/>
        <v>3</v>
      </c>
      <c r="E350" s="10" t="str">
        <f t="shared" si="52"/>
        <v>90</v>
      </c>
      <c r="F350" s="10" t="str">
        <f t="shared" si="53"/>
        <v>37</v>
      </c>
      <c r="G350" s="11">
        <v>1877980</v>
      </c>
      <c r="H350" s="12">
        <f t="shared" si="54"/>
        <v>0</v>
      </c>
      <c r="I350" s="13">
        <f t="shared" si="55"/>
        <v>0</v>
      </c>
      <c r="J350" s="12">
        <f t="shared" si="56"/>
        <v>0</v>
      </c>
      <c r="K350" s="12">
        <f t="shared" si="57"/>
        <v>0</v>
      </c>
      <c r="L350" s="12">
        <f t="shared" si="58"/>
        <v>0</v>
      </c>
      <c r="M350" s="17">
        <f t="shared" si="59"/>
        <v>1877980</v>
      </c>
    </row>
    <row r="351" spans="1:13" x14ac:dyDescent="0.25">
      <c r="A351" s="9" t="s">
        <v>27</v>
      </c>
      <c r="B351" s="10" t="s">
        <v>10</v>
      </c>
      <c r="C351" s="10" t="str">
        <f t="shared" si="50"/>
        <v>3</v>
      </c>
      <c r="D351" s="10" t="str">
        <f t="shared" si="51"/>
        <v>3</v>
      </c>
      <c r="E351" s="10" t="str">
        <f t="shared" si="52"/>
        <v>90</v>
      </c>
      <c r="F351" s="10" t="str">
        <f t="shared" si="53"/>
        <v>39</v>
      </c>
      <c r="G351" s="11">
        <v>141726717.25999999</v>
      </c>
      <c r="H351" s="12">
        <f t="shared" si="54"/>
        <v>0</v>
      </c>
      <c r="I351" s="13">
        <f t="shared" si="55"/>
        <v>0</v>
      </c>
      <c r="J351" s="12">
        <f t="shared" si="56"/>
        <v>0</v>
      </c>
      <c r="K351" s="12">
        <f t="shared" si="57"/>
        <v>0</v>
      </c>
      <c r="L351" s="12">
        <f t="shared" si="58"/>
        <v>0</v>
      </c>
      <c r="M351" s="17">
        <f t="shared" si="59"/>
        <v>141726717.25999999</v>
      </c>
    </row>
    <row r="352" spans="1:13" x14ac:dyDescent="0.25">
      <c r="A352" s="9" t="s">
        <v>27</v>
      </c>
      <c r="B352" s="10" t="s">
        <v>81</v>
      </c>
      <c r="C352" s="10" t="str">
        <f t="shared" si="50"/>
        <v>3</v>
      </c>
      <c r="D352" s="10" t="str">
        <f t="shared" si="51"/>
        <v>3</v>
      </c>
      <c r="E352" s="10" t="str">
        <f t="shared" si="52"/>
        <v>90</v>
      </c>
      <c r="F352" s="10" t="str">
        <f t="shared" si="53"/>
        <v>46</v>
      </c>
      <c r="G352" s="11">
        <v>23992806.890000001</v>
      </c>
      <c r="H352" s="12">
        <f t="shared" si="54"/>
        <v>0</v>
      </c>
      <c r="I352" s="13">
        <f t="shared" si="55"/>
        <v>0</v>
      </c>
      <c r="J352" s="12">
        <f t="shared" si="56"/>
        <v>0</v>
      </c>
      <c r="K352" s="12">
        <f t="shared" si="57"/>
        <v>0</v>
      </c>
      <c r="L352" s="12">
        <f t="shared" si="58"/>
        <v>0</v>
      </c>
      <c r="M352" s="17">
        <f t="shared" si="59"/>
        <v>23992806.890000001</v>
      </c>
    </row>
    <row r="353" spans="1:13" x14ac:dyDescent="0.25">
      <c r="A353" s="9" t="s">
        <v>27</v>
      </c>
      <c r="B353" s="10" t="s">
        <v>19</v>
      </c>
      <c r="C353" s="10" t="str">
        <f t="shared" si="50"/>
        <v>3</v>
      </c>
      <c r="D353" s="10" t="str">
        <f t="shared" si="51"/>
        <v>3</v>
      </c>
      <c r="E353" s="10" t="str">
        <f t="shared" si="52"/>
        <v>90</v>
      </c>
      <c r="F353" s="10" t="str">
        <f t="shared" si="53"/>
        <v>47</v>
      </c>
      <c r="G353" s="11">
        <v>789199.05</v>
      </c>
      <c r="H353" s="12">
        <f t="shared" si="54"/>
        <v>0</v>
      </c>
      <c r="I353" s="13">
        <f t="shared" si="55"/>
        <v>0</v>
      </c>
      <c r="J353" s="12">
        <f t="shared" si="56"/>
        <v>0</v>
      </c>
      <c r="K353" s="12">
        <f t="shared" si="57"/>
        <v>0</v>
      </c>
      <c r="L353" s="12">
        <f t="shared" si="58"/>
        <v>0</v>
      </c>
      <c r="M353" s="17">
        <f t="shared" si="59"/>
        <v>789199.05</v>
      </c>
    </row>
    <row r="354" spans="1:13" x14ac:dyDescent="0.25">
      <c r="A354" s="9" t="s">
        <v>27</v>
      </c>
      <c r="B354" s="10" t="s">
        <v>82</v>
      </c>
      <c r="C354" s="10" t="str">
        <f t="shared" si="50"/>
        <v>3</v>
      </c>
      <c r="D354" s="10" t="str">
        <f t="shared" si="51"/>
        <v>3</v>
      </c>
      <c r="E354" s="10" t="str">
        <f t="shared" si="52"/>
        <v>90</v>
      </c>
      <c r="F354" s="10" t="str">
        <f t="shared" si="53"/>
        <v>49</v>
      </c>
      <c r="G354" s="11">
        <v>13774778.57</v>
      </c>
      <c r="H354" s="12">
        <f t="shared" si="54"/>
        <v>0</v>
      </c>
      <c r="I354" s="13">
        <f t="shared" si="55"/>
        <v>0</v>
      </c>
      <c r="J354" s="12">
        <f t="shared" si="56"/>
        <v>0</v>
      </c>
      <c r="K354" s="12">
        <f t="shared" si="57"/>
        <v>0</v>
      </c>
      <c r="L354" s="12">
        <f t="shared" si="58"/>
        <v>0</v>
      </c>
      <c r="M354" s="17">
        <f t="shared" si="59"/>
        <v>13774778.57</v>
      </c>
    </row>
    <row r="355" spans="1:13" x14ac:dyDescent="0.25">
      <c r="A355" s="9" t="s">
        <v>27</v>
      </c>
      <c r="B355" s="10" t="s">
        <v>32</v>
      </c>
      <c r="C355" s="10" t="str">
        <f t="shared" si="50"/>
        <v>3</v>
      </c>
      <c r="D355" s="10" t="str">
        <f t="shared" si="51"/>
        <v>3</v>
      </c>
      <c r="E355" s="10" t="str">
        <f t="shared" si="52"/>
        <v>90</v>
      </c>
      <c r="F355" s="10" t="str">
        <f t="shared" si="53"/>
        <v>91</v>
      </c>
      <c r="G355" s="11">
        <v>1548316.48</v>
      </c>
      <c r="H355" s="12">
        <f t="shared" si="54"/>
        <v>0</v>
      </c>
      <c r="I355" s="13">
        <f t="shared" si="55"/>
        <v>0</v>
      </c>
      <c r="J355" s="12">
        <f t="shared" si="56"/>
        <v>0</v>
      </c>
      <c r="K355" s="12">
        <f t="shared" si="57"/>
        <v>0</v>
      </c>
      <c r="L355" s="12">
        <f t="shared" si="58"/>
        <v>0</v>
      </c>
      <c r="M355" s="17">
        <f t="shared" si="59"/>
        <v>1548316.48</v>
      </c>
    </row>
    <row r="356" spans="1:13" x14ac:dyDescent="0.25">
      <c r="A356" s="9" t="s">
        <v>27</v>
      </c>
      <c r="B356" s="10" t="s">
        <v>11</v>
      </c>
      <c r="C356" s="10" t="str">
        <f t="shared" si="50"/>
        <v>3</v>
      </c>
      <c r="D356" s="10" t="str">
        <f t="shared" si="51"/>
        <v>3</v>
      </c>
      <c r="E356" s="10" t="str">
        <f t="shared" si="52"/>
        <v>90</v>
      </c>
      <c r="F356" s="10" t="str">
        <f t="shared" si="53"/>
        <v>92</v>
      </c>
      <c r="G356" s="11">
        <v>1916652.13</v>
      </c>
      <c r="H356" s="12">
        <f t="shared" si="54"/>
        <v>0</v>
      </c>
      <c r="I356" s="13">
        <f t="shared" si="55"/>
        <v>0</v>
      </c>
      <c r="J356" s="12">
        <f t="shared" si="56"/>
        <v>0</v>
      </c>
      <c r="K356" s="12">
        <f t="shared" si="57"/>
        <v>0</v>
      </c>
      <c r="L356" s="12">
        <f t="shared" si="58"/>
        <v>0</v>
      </c>
      <c r="M356" s="17">
        <f t="shared" si="59"/>
        <v>1916652.13</v>
      </c>
    </row>
    <row r="357" spans="1:13" x14ac:dyDescent="0.25">
      <c r="A357" s="9" t="s">
        <v>27</v>
      </c>
      <c r="B357" s="10" t="s">
        <v>12</v>
      </c>
      <c r="C357" s="10" t="str">
        <f t="shared" si="50"/>
        <v>3</v>
      </c>
      <c r="D357" s="10" t="str">
        <f t="shared" si="51"/>
        <v>3</v>
      </c>
      <c r="E357" s="10" t="str">
        <f t="shared" si="52"/>
        <v>90</v>
      </c>
      <c r="F357" s="10" t="str">
        <f t="shared" si="53"/>
        <v>93</v>
      </c>
      <c r="G357" s="11">
        <v>10815867.050000001</v>
      </c>
      <c r="H357" s="12">
        <f t="shared" si="54"/>
        <v>0</v>
      </c>
      <c r="I357" s="13">
        <f t="shared" si="55"/>
        <v>0</v>
      </c>
      <c r="J357" s="12">
        <f t="shared" si="56"/>
        <v>0</v>
      </c>
      <c r="K357" s="12">
        <f t="shared" si="57"/>
        <v>0</v>
      </c>
      <c r="L357" s="12">
        <f t="shared" si="58"/>
        <v>0</v>
      </c>
      <c r="M357" s="17">
        <f t="shared" si="59"/>
        <v>10815867.050000001</v>
      </c>
    </row>
    <row r="358" spans="1:13" x14ac:dyDescent="0.25">
      <c r="A358" s="9" t="s">
        <v>27</v>
      </c>
      <c r="B358" s="10" t="s">
        <v>99</v>
      </c>
      <c r="C358" s="10" t="str">
        <f t="shared" si="50"/>
        <v>3</v>
      </c>
      <c r="D358" s="10" t="str">
        <f t="shared" si="51"/>
        <v>3</v>
      </c>
      <c r="E358" s="10" t="str">
        <f t="shared" si="52"/>
        <v>90</v>
      </c>
      <c r="F358" s="10" t="str">
        <f t="shared" si="53"/>
        <v>94</v>
      </c>
      <c r="G358" s="11">
        <v>191057.76</v>
      </c>
      <c r="H358" s="12">
        <f t="shared" si="54"/>
        <v>0</v>
      </c>
      <c r="I358" s="13">
        <f t="shared" si="55"/>
        <v>0</v>
      </c>
      <c r="J358" s="12">
        <f t="shared" si="56"/>
        <v>0</v>
      </c>
      <c r="K358" s="12">
        <f t="shared" si="57"/>
        <v>0</v>
      </c>
      <c r="L358" s="12">
        <f t="shared" si="58"/>
        <v>0</v>
      </c>
      <c r="M358" s="17">
        <f t="shared" si="59"/>
        <v>191057.76</v>
      </c>
    </row>
    <row r="359" spans="1:13" x14ac:dyDescent="0.25">
      <c r="A359" s="9" t="s">
        <v>27</v>
      </c>
      <c r="B359" s="10" t="s">
        <v>21</v>
      </c>
      <c r="C359" s="10" t="str">
        <f t="shared" si="50"/>
        <v>3</v>
      </c>
      <c r="D359" s="10" t="str">
        <f t="shared" si="51"/>
        <v>3</v>
      </c>
      <c r="E359" s="10" t="str">
        <f t="shared" si="52"/>
        <v>91</v>
      </c>
      <c r="F359" s="10" t="str">
        <f t="shared" si="53"/>
        <v>39</v>
      </c>
      <c r="G359" s="11">
        <v>2174686.66</v>
      </c>
      <c r="H359" s="12">
        <f t="shared" si="54"/>
        <v>0</v>
      </c>
      <c r="I359" s="13">
        <f t="shared" si="55"/>
        <v>0</v>
      </c>
      <c r="J359" s="12">
        <f t="shared" si="56"/>
        <v>0</v>
      </c>
      <c r="K359" s="12">
        <f t="shared" si="57"/>
        <v>0</v>
      </c>
      <c r="L359" s="12">
        <f t="shared" si="58"/>
        <v>0</v>
      </c>
      <c r="M359" s="17">
        <f t="shared" si="59"/>
        <v>2174686.66</v>
      </c>
    </row>
    <row r="360" spans="1:13" x14ac:dyDescent="0.25">
      <c r="A360" s="9" t="s">
        <v>27</v>
      </c>
      <c r="B360" s="10" t="s">
        <v>83</v>
      </c>
      <c r="C360" s="10" t="str">
        <f t="shared" si="50"/>
        <v>3</v>
      </c>
      <c r="D360" s="10" t="str">
        <f t="shared" si="51"/>
        <v>3</v>
      </c>
      <c r="E360" s="10" t="str">
        <f t="shared" si="52"/>
        <v>91</v>
      </c>
      <c r="F360" s="10" t="str">
        <f t="shared" si="53"/>
        <v>47</v>
      </c>
      <c r="G360" s="11">
        <v>267560.43</v>
      </c>
      <c r="H360" s="12">
        <f t="shared" si="54"/>
        <v>0</v>
      </c>
      <c r="I360" s="13">
        <f t="shared" si="55"/>
        <v>0</v>
      </c>
      <c r="J360" s="12">
        <f t="shared" si="56"/>
        <v>0</v>
      </c>
      <c r="K360" s="12">
        <f t="shared" si="57"/>
        <v>0</v>
      </c>
      <c r="L360" s="12">
        <f t="shared" si="58"/>
        <v>0</v>
      </c>
      <c r="M360" s="17">
        <f t="shared" si="59"/>
        <v>267560.43</v>
      </c>
    </row>
    <row r="361" spans="1:13" x14ac:dyDescent="0.25">
      <c r="A361" s="9" t="s">
        <v>27</v>
      </c>
      <c r="B361" s="10" t="s">
        <v>33</v>
      </c>
      <c r="C361" s="10" t="str">
        <f t="shared" si="50"/>
        <v>4</v>
      </c>
      <c r="D361" s="10" t="str">
        <f t="shared" si="51"/>
        <v>4</v>
      </c>
      <c r="E361" s="10" t="str">
        <f t="shared" si="52"/>
        <v>40</v>
      </c>
      <c r="F361" s="10" t="str">
        <f t="shared" si="53"/>
        <v>42</v>
      </c>
      <c r="G361" s="11">
        <v>14232016.689999999</v>
      </c>
      <c r="H361" s="12">
        <f t="shared" si="54"/>
        <v>0</v>
      </c>
      <c r="I361" s="13">
        <f t="shared" si="55"/>
        <v>14232016.689999999</v>
      </c>
      <c r="J361" s="12">
        <f t="shared" si="56"/>
        <v>0</v>
      </c>
      <c r="K361" s="12">
        <f t="shared" si="57"/>
        <v>0</v>
      </c>
      <c r="L361" s="12">
        <f t="shared" si="58"/>
        <v>0</v>
      </c>
      <c r="M361" s="17">
        <f t="shared" si="59"/>
        <v>0</v>
      </c>
    </row>
    <row r="362" spans="1:13" x14ac:dyDescent="0.25">
      <c r="A362" s="9" t="s">
        <v>27</v>
      </c>
      <c r="B362" s="10" t="s">
        <v>34</v>
      </c>
      <c r="C362" s="10" t="str">
        <f t="shared" si="50"/>
        <v>4</v>
      </c>
      <c r="D362" s="10" t="str">
        <f t="shared" si="51"/>
        <v>4</v>
      </c>
      <c r="E362" s="10" t="str">
        <f t="shared" si="52"/>
        <v>50</v>
      </c>
      <c r="F362" s="10" t="str">
        <f t="shared" si="53"/>
        <v>42</v>
      </c>
      <c r="G362" s="11">
        <v>1614055.08</v>
      </c>
      <c r="H362" s="12">
        <f t="shared" si="54"/>
        <v>0</v>
      </c>
      <c r="I362" s="13">
        <f t="shared" si="55"/>
        <v>1614055.08</v>
      </c>
      <c r="J362" s="12">
        <f t="shared" si="56"/>
        <v>0</v>
      </c>
      <c r="K362" s="12">
        <f t="shared" si="57"/>
        <v>0</v>
      </c>
      <c r="L362" s="12">
        <f t="shared" si="58"/>
        <v>0</v>
      </c>
      <c r="M362" s="17">
        <f t="shared" si="59"/>
        <v>0</v>
      </c>
    </row>
    <row r="363" spans="1:13" x14ac:dyDescent="0.25">
      <c r="A363" s="9" t="s">
        <v>27</v>
      </c>
      <c r="B363" s="10" t="s">
        <v>14</v>
      </c>
      <c r="C363" s="10" t="str">
        <f t="shared" si="50"/>
        <v>4</v>
      </c>
      <c r="D363" s="10" t="str">
        <f t="shared" si="51"/>
        <v>4</v>
      </c>
      <c r="E363" s="10" t="str">
        <f t="shared" si="52"/>
        <v>90</v>
      </c>
      <c r="F363" s="10" t="str">
        <f t="shared" si="53"/>
        <v>39</v>
      </c>
      <c r="G363" s="11">
        <v>4242298.8799999999</v>
      </c>
      <c r="H363" s="12">
        <f t="shared" si="54"/>
        <v>0</v>
      </c>
      <c r="I363" s="13">
        <f t="shared" si="55"/>
        <v>4242298.8799999999</v>
      </c>
      <c r="J363" s="12">
        <f t="shared" si="56"/>
        <v>0</v>
      </c>
      <c r="K363" s="12">
        <f t="shared" si="57"/>
        <v>0</v>
      </c>
      <c r="L363" s="12">
        <f t="shared" si="58"/>
        <v>0</v>
      </c>
      <c r="M363" s="17">
        <f t="shared" si="59"/>
        <v>0</v>
      </c>
    </row>
    <row r="364" spans="1:13" x14ac:dyDescent="0.25">
      <c r="A364" s="9" t="s">
        <v>27</v>
      </c>
      <c r="B364" s="10" t="s">
        <v>15</v>
      </c>
      <c r="C364" s="10" t="str">
        <f t="shared" si="50"/>
        <v>4</v>
      </c>
      <c r="D364" s="10" t="str">
        <f t="shared" si="51"/>
        <v>4</v>
      </c>
      <c r="E364" s="10" t="str">
        <f t="shared" si="52"/>
        <v>90</v>
      </c>
      <c r="F364" s="10" t="str">
        <f t="shared" si="53"/>
        <v>51</v>
      </c>
      <c r="G364" s="11">
        <v>798314.68</v>
      </c>
      <c r="H364" s="12">
        <f t="shared" si="54"/>
        <v>0</v>
      </c>
      <c r="I364" s="13">
        <f t="shared" si="55"/>
        <v>798314.68</v>
      </c>
      <c r="J364" s="12">
        <f t="shared" si="56"/>
        <v>0</v>
      </c>
      <c r="K364" s="12">
        <f t="shared" si="57"/>
        <v>0</v>
      </c>
      <c r="L364" s="12">
        <f t="shared" si="58"/>
        <v>0</v>
      </c>
      <c r="M364" s="17">
        <f t="shared" si="59"/>
        <v>0</v>
      </c>
    </row>
    <row r="365" spans="1:13" x14ac:dyDescent="0.25">
      <c r="A365" s="9" t="s">
        <v>27</v>
      </c>
      <c r="B365" s="10" t="s">
        <v>16</v>
      </c>
      <c r="C365" s="10" t="str">
        <f t="shared" si="50"/>
        <v>4</v>
      </c>
      <c r="D365" s="10" t="str">
        <f t="shared" si="51"/>
        <v>4</v>
      </c>
      <c r="E365" s="10" t="str">
        <f t="shared" si="52"/>
        <v>90</v>
      </c>
      <c r="F365" s="10" t="str">
        <f t="shared" si="53"/>
        <v>52</v>
      </c>
      <c r="G365" s="11">
        <v>11048545.93</v>
      </c>
      <c r="H365" s="12">
        <f t="shared" si="54"/>
        <v>0</v>
      </c>
      <c r="I365" s="13">
        <f t="shared" si="55"/>
        <v>11048545.93</v>
      </c>
      <c r="J365" s="12">
        <f t="shared" si="56"/>
        <v>0</v>
      </c>
      <c r="K365" s="12">
        <f t="shared" si="57"/>
        <v>0</v>
      </c>
      <c r="L365" s="12">
        <f t="shared" si="58"/>
        <v>0</v>
      </c>
      <c r="M365" s="17">
        <f t="shared" si="59"/>
        <v>0</v>
      </c>
    </row>
    <row r="366" spans="1:13" x14ac:dyDescent="0.25">
      <c r="A366" s="9" t="s">
        <v>27</v>
      </c>
      <c r="B366" s="10" t="s">
        <v>37</v>
      </c>
      <c r="C366" s="10" t="str">
        <f t="shared" si="50"/>
        <v>4</v>
      </c>
      <c r="D366" s="10" t="str">
        <f t="shared" si="51"/>
        <v>4</v>
      </c>
      <c r="E366" s="10" t="str">
        <f t="shared" si="52"/>
        <v>90</v>
      </c>
      <c r="F366" s="10" t="str">
        <f t="shared" si="53"/>
        <v>61</v>
      </c>
      <c r="G366" s="11">
        <v>56100</v>
      </c>
      <c r="H366" s="12">
        <f t="shared" si="54"/>
        <v>0</v>
      </c>
      <c r="I366" s="13">
        <f t="shared" si="55"/>
        <v>56100</v>
      </c>
      <c r="J366" s="12">
        <f t="shared" si="56"/>
        <v>0</v>
      </c>
      <c r="K366" s="12">
        <f t="shared" si="57"/>
        <v>0</v>
      </c>
      <c r="L366" s="12">
        <f t="shared" si="58"/>
        <v>0</v>
      </c>
      <c r="M366" s="17">
        <f t="shared" si="59"/>
        <v>0</v>
      </c>
    </row>
    <row r="367" spans="1:13" x14ac:dyDescent="0.25">
      <c r="A367" s="9" t="s">
        <v>27</v>
      </c>
      <c r="B367" s="10" t="s">
        <v>35</v>
      </c>
      <c r="C367" s="10" t="str">
        <f t="shared" si="50"/>
        <v>4</v>
      </c>
      <c r="D367" s="10" t="str">
        <f t="shared" si="51"/>
        <v>4</v>
      </c>
      <c r="E367" s="10" t="str">
        <f t="shared" si="52"/>
        <v>90</v>
      </c>
      <c r="F367" s="10" t="str">
        <f t="shared" si="53"/>
        <v>92</v>
      </c>
      <c r="G367" s="11">
        <v>1200</v>
      </c>
      <c r="H367" s="12">
        <f t="shared" si="54"/>
        <v>0</v>
      </c>
      <c r="I367" s="13">
        <f t="shared" si="55"/>
        <v>1200</v>
      </c>
      <c r="J367" s="12">
        <f t="shared" si="56"/>
        <v>0</v>
      </c>
      <c r="K367" s="12">
        <f t="shared" si="57"/>
        <v>0</v>
      </c>
      <c r="L367" s="12">
        <f t="shared" si="58"/>
        <v>0</v>
      </c>
      <c r="M367" s="17">
        <f t="shared" si="59"/>
        <v>0</v>
      </c>
    </row>
    <row r="368" spans="1:13" x14ac:dyDescent="0.25">
      <c r="A368" s="9" t="s">
        <v>36</v>
      </c>
      <c r="B368" s="10" t="s">
        <v>95</v>
      </c>
      <c r="C368" s="10" t="str">
        <f t="shared" si="50"/>
        <v>3</v>
      </c>
      <c r="D368" s="10" t="str">
        <f t="shared" si="51"/>
        <v>1</v>
      </c>
      <c r="E368" s="10" t="str">
        <f t="shared" si="52"/>
        <v>90</v>
      </c>
      <c r="F368" s="10" t="str">
        <f t="shared" si="53"/>
        <v>05</v>
      </c>
      <c r="G368" s="11">
        <v>1497.22</v>
      </c>
      <c r="H368" s="12">
        <f t="shared" si="54"/>
        <v>0</v>
      </c>
      <c r="I368" s="13">
        <f t="shared" si="55"/>
        <v>0</v>
      </c>
      <c r="J368" s="12">
        <f t="shared" si="56"/>
        <v>0</v>
      </c>
      <c r="K368" s="12">
        <f t="shared" si="57"/>
        <v>0</v>
      </c>
      <c r="L368" s="12">
        <f t="shared" si="58"/>
        <v>0</v>
      </c>
      <c r="M368" s="17">
        <f t="shared" si="59"/>
        <v>1497.22</v>
      </c>
    </row>
    <row r="369" spans="1:13" x14ac:dyDescent="0.25">
      <c r="A369" s="9" t="s">
        <v>36</v>
      </c>
      <c r="B369" s="10" t="s">
        <v>23</v>
      </c>
      <c r="C369" s="10" t="str">
        <f t="shared" si="50"/>
        <v>3</v>
      </c>
      <c r="D369" s="10" t="str">
        <f t="shared" si="51"/>
        <v>1</v>
      </c>
      <c r="E369" s="10" t="str">
        <f t="shared" si="52"/>
        <v>90</v>
      </c>
      <c r="F369" s="10" t="str">
        <f t="shared" si="53"/>
        <v>11</v>
      </c>
      <c r="G369" s="11">
        <v>223585246.15000001</v>
      </c>
      <c r="H369" s="12">
        <f t="shared" si="54"/>
        <v>0</v>
      </c>
      <c r="I369" s="13">
        <f t="shared" si="55"/>
        <v>0</v>
      </c>
      <c r="J369" s="12">
        <f t="shared" si="56"/>
        <v>0</v>
      </c>
      <c r="K369" s="12">
        <f t="shared" si="57"/>
        <v>0</v>
      </c>
      <c r="L369" s="12">
        <f t="shared" si="58"/>
        <v>0</v>
      </c>
      <c r="M369" s="17">
        <f t="shared" si="59"/>
        <v>223585246.15000001</v>
      </c>
    </row>
    <row r="370" spans="1:13" x14ac:dyDescent="0.25">
      <c r="A370" s="9" t="s">
        <v>36</v>
      </c>
      <c r="B370" s="10" t="s">
        <v>28</v>
      </c>
      <c r="C370" s="10" t="str">
        <f t="shared" si="50"/>
        <v>3</v>
      </c>
      <c r="D370" s="10" t="str">
        <f t="shared" si="51"/>
        <v>1</v>
      </c>
      <c r="E370" s="10" t="str">
        <f t="shared" si="52"/>
        <v>90</v>
      </c>
      <c r="F370" s="10" t="str">
        <f t="shared" si="53"/>
        <v>12</v>
      </c>
      <c r="G370" s="11">
        <v>349717284.18000001</v>
      </c>
      <c r="H370" s="12">
        <f t="shared" si="54"/>
        <v>0</v>
      </c>
      <c r="I370" s="13">
        <f t="shared" si="55"/>
        <v>0</v>
      </c>
      <c r="J370" s="12">
        <f t="shared" si="56"/>
        <v>0</v>
      </c>
      <c r="K370" s="12">
        <f t="shared" si="57"/>
        <v>0</v>
      </c>
      <c r="L370" s="12">
        <f t="shared" si="58"/>
        <v>0</v>
      </c>
      <c r="M370" s="17">
        <f t="shared" si="59"/>
        <v>349717284.18000001</v>
      </c>
    </row>
    <row r="371" spans="1:13" x14ac:dyDescent="0.25">
      <c r="A371" s="9" t="s">
        <v>36</v>
      </c>
      <c r="B371" s="10" t="s">
        <v>24</v>
      </c>
      <c r="C371" s="10" t="str">
        <f t="shared" si="50"/>
        <v>3</v>
      </c>
      <c r="D371" s="10" t="str">
        <f t="shared" si="51"/>
        <v>1</v>
      </c>
      <c r="E371" s="10" t="str">
        <f t="shared" si="52"/>
        <v>90</v>
      </c>
      <c r="F371" s="10" t="str">
        <f t="shared" si="53"/>
        <v>13</v>
      </c>
      <c r="G371" s="11">
        <v>268797.03999999998</v>
      </c>
      <c r="H371" s="12">
        <f t="shared" si="54"/>
        <v>0</v>
      </c>
      <c r="I371" s="13">
        <f t="shared" si="55"/>
        <v>0</v>
      </c>
      <c r="J371" s="12">
        <f t="shared" si="56"/>
        <v>0</v>
      </c>
      <c r="K371" s="12">
        <f t="shared" si="57"/>
        <v>0</v>
      </c>
      <c r="L371" s="12">
        <f t="shared" si="58"/>
        <v>0</v>
      </c>
      <c r="M371" s="17">
        <f t="shared" si="59"/>
        <v>268797.03999999998</v>
      </c>
    </row>
    <row r="372" spans="1:13" x14ac:dyDescent="0.25">
      <c r="A372" s="9" t="s">
        <v>36</v>
      </c>
      <c r="B372" s="10" t="s">
        <v>78</v>
      </c>
      <c r="C372" s="10" t="str">
        <f t="shared" si="50"/>
        <v>3</v>
      </c>
      <c r="D372" s="10" t="str">
        <f t="shared" si="51"/>
        <v>1</v>
      </c>
      <c r="E372" s="10" t="str">
        <f t="shared" si="52"/>
        <v>90</v>
      </c>
      <c r="F372" s="10" t="str">
        <f t="shared" si="53"/>
        <v>16</v>
      </c>
      <c r="G372" s="11">
        <v>68518.05</v>
      </c>
      <c r="H372" s="12">
        <f t="shared" si="54"/>
        <v>0</v>
      </c>
      <c r="I372" s="13">
        <f t="shared" si="55"/>
        <v>0</v>
      </c>
      <c r="J372" s="12">
        <f t="shared" si="56"/>
        <v>0</v>
      </c>
      <c r="K372" s="12">
        <f t="shared" si="57"/>
        <v>0</v>
      </c>
      <c r="L372" s="12">
        <f t="shared" si="58"/>
        <v>0</v>
      </c>
      <c r="M372" s="17">
        <f t="shared" si="59"/>
        <v>68518.05</v>
      </c>
    </row>
    <row r="373" spans="1:13" x14ac:dyDescent="0.25">
      <c r="A373" s="9" t="s">
        <v>36</v>
      </c>
      <c r="B373" s="10" t="s">
        <v>84</v>
      </c>
      <c r="C373" s="10" t="str">
        <f t="shared" si="50"/>
        <v>3</v>
      </c>
      <c r="D373" s="10" t="str">
        <f t="shared" si="51"/>
        <v>1</v>
      </c>
      <c r="E373" s="10" t="str">
        <f t="shared" si="52"/>
        <v>90</v>
      </c>
      <c r="F373" s="10" t="str">
        <f t="shared" si="53"/>
        <v>17</v>
      </c>
      <c r="G373" s="11">
        <v>2558278.6800000002</v>
      </c>
      <c r="H373" s="12">
        <f t="shared" si="54"/>
        <v>0</v>
      </c>
      <c r="I373" s="13">
        <f t="shared" si="55"/>
        <v>0</v>
      </c>
      <c r="J373" s="12">
        <f t="shared" si="56"/>
        <v>0</v>
      </c>
      <c r="K373" s="12">
        <f t="shared" si="57"/>
        <v>0</v>
      </c>
      <c r="L373" s="12">
        <f t="shared" si="58"/>
        <v>0</v>
      </c>
      <c r="M373" s="17">
        <f t="shared" si="59"/>
        <v>2558278.6800000002</v>
      </c>
    </row>
    <row r="374" spans="1:13" x14ac:dyDescent="0.25">
      <c r="A374" s="9" t="s">
        <v>36</v>
      </c>
      <c r="B374" s="10" t="s">
        <v>26</v>
      </c>
      <c r="C374" s="10" t="str">
        <f t="shared" si="50"/>
        <v>3</v>
      </c>
      <c r="D374" s="10" t="str">
        <f t="shared" si="51"/>
        <v>1</v>
      </c>
      <c r="E374" s="10" t="str">
        <f t="shared" si="52"/>
        <v>91</v>
      </c>
      <c r="F374" s="10" t="str">
        <f t="shared" si="53"/>
        <v>13</v>
      </c>
      <c r="G374" s="11">
        <v>53090774.119999997</v>
      </c>
      <c r="H374" s="12">
        <f t="shared" si="54"/>
        <v>0</v>
      </c>
      <c r="I374" s="13">
        <f t="shared" si="55"/>
        <v>0</v>
      </c>
      <c r="J374" s="12">
        <f t="shared" si="56"/>
        <v>0</v>
      </c>
      <c r="K374" s="12">
        <f t="shared" si="57"/>
        <v>0</v>
      </c>
      <c r="L374" s="12">
        <f t="shared" si="58"/>
        <v>0</v>
      </c>
      <c r="M374" s="17">
        <f t="shared" si="59"/>
        <v>53090774.119999997</v>
      </c>
    </row>
    <row r="375" spans="1:13" x14ac:dyDescent="0.25">
      <c r="A375" s="9" t="s">
        <v>36</v>
      </c>
      <c r="B375" s="10" t="s">
        <v>29</v>
      </c>
      <c r="C375" s="10" t="str">
        <f t="shared" si="50"/>
        <v>3</v>
      </c>
      <c r="D375" s="10" t="str">
        <f t="shared" si="51"/>
        <v>3</v>
      </c>
      <c r="E375" s="10" t="str">
        <f t="shared" si="52"/>
        <v>20</v>
      </c>
      <c r="F375" s="10" t="str">
        <f t="shared" si="53"/>
        <v>47</v>
      </c>
      <c r="G375" s="11">
        <v>7239.6</v>
      </c>
      <c r="H375" s="12">
        <f t="shared" si="54"/>
        <v>0</v>
      </c>
      <c r="I375" s="13">
        <f t="shared" si="55"/>
        <v>0</v>
      </c>
      <c r="J375" s="12">
        <f t="shared" si="56"/>
        <v>0</v>
      </c>
      <c r="K375" s="12">
        <f t="shared" si="57"/>
        <v>7239.6</v>
      </c>
      <c r="L375" s="12">
        <f t="shared" si="58"/>
        <v>0</v>
      </c>
      <c r="M375" s="17">
        <f t="shared" si="59"/>
        <v>0</v>
      </c>
    </row>
    <row r="376" spans="1:13" x14ac:dyDescent="0.25">
      <c r="A376" s="9" t="s">
        <v>36</v>
      </c>
      <c r="B376" s="10" t="s">
        <v>64</v>
      </c>
      <c r="C376" s="10" t="str">
        <f t="shared" si="50"/>
        <v>3</v>
      </c>
      <c r="D376" s="10" t="str">
        <f t="shared" si="51"/>
        <v>3</v>
      </c>
      <c r="E376" s="10" t="str">
        <f t="shared" si="52"/>
        <v>20</v>
      </c>
      <c r="F376" s="10" t="str">
        <f t="shared" si="53"/>
        <v>93</v>
      </c>
      <c r="G376" s="11">
        <v>96303</v>
      </c>
      <c r="H376" s="12">
        <f t="shared" si="54"/>
        <v>0</v>
      </c>
      <c r="I376" s="13">
        <f t="shared" si="55"/>
        <v>0</v>
      </c>
      <c r="J376" s="12">
        <f t="shared" si="56"/>
        <v>0</v>
      </c>
      <c r="K376" s="12">
        <f t="shared" si="57"/>
        <v>96303</v>
      </c>
      <c r="L376" s="12">
        <f t="shared" si="58"/>
        <v>0</v>
      </c>
      <c r="M376" s="17">
        <f t="shared" si="59"/>
        <v>0</v>
      </c>
    </row>
    <row r="377" spans="1:13" x14ac:dyDescent="0.25">
      <c r="A377" s="9" t="s">
        <v>36</v>
      </c>
      <c r="B377" s="10" t="s">
        <v>96</v>
      </c>
      <c r="C377" s="10" t="str">
        <f t="shared" si="50"/>
        <v>3</v>
      </c>
      <c r="D377" s="10" t="str">
        <f t="shared" si="51"/>
        <v>3</v>
      </c>
      <c r="E377" s="10" t="str">
        <f t="shared" si="52"/>
        <v>40</v>
      </c>
      <c r="F377" s="10" t="str">
        <f t="shared" si="53"/>
        <v>47</v>
      </c>
      <c r="G377" s="11">
        <v>5754.49</v>
      </c>
      <c r="H377" s="12">
        <f t="shared" si="54"/>
        <v>0</v>
      </c>
      <c r="I377" s="13">
        <f t="shared" si="55"/>
        <v>0</v>
      </c>
      <c r="J377" s="12">
        <f t="shared" si="56"/>
        <v>0</v>
      </c>
      <c r="K377" s="12">
        <f t="shared" si="57"/>
        <v>0</v>
      </c>
      <c r="L377" s="12">
        <f t="shared" si="58"/>
        <v>0</v>
      </c>
      <c r="M377" s="17">
        <f t="shared" si="59"/>
        <v>5754.49</v>
      </c>
    </row>
    <row r="378" spans="1:13" x14ac:dyDescent="0.25">
      <c r="A378" s="9" t="s">
        <v>36</v>
      </c>
      <c r="B378" s="10" t="s">
        <v>44</v>
      </c>
      <c r="C378" s="10" t="str">
        <f t="shared" si="50"/>
        <v>3</v>
      </c>
      <c r="D378" s="10" t="str">
        <f t="shared" si="51"/>
        <v>3</v>
      </c>
      <c r="E378" s="10" t="str">
        <f t="shared" si="52"/>
        <v>90</v>
      </c>
      <c r="F378" s="10" t="str">
        <f t="shared" si="53"/>
        <v>08</v>
      </c>
      <c r="G378" s="11">
        <v>44466.6</v>
      </c>
      <c r="H378" s="12">
        <f t="shared" si="54"/>
        <v>0</v>
      </c>
      <c r="I378" s="13">
        <f t="shared" si="55"/>
        <v>0</v>
      </c>
      <c r="J378" s="12">
        <f t="shared" si="56"/>
        <v>0</v>
      </c>
      <c r="K378" s="12">
        <f t="shared" si="57"/>
        <v>0</v>
      </c>
      <c r="L378" s="12">
        <f t="shared" si="58"/>
        <v>0</v>
      </c>
      <c r="M378" s="17">
        <f t="shared" si="59"/>
        <v>44466.6</v>
      </c>
    </row>
    <row r="379" spans="1:13" x14ac:dyDescent="0.25">
      <c r="A379" s="9" t="s">
        <v>36</v>
      </c>
      <c r="B379" s="10" t="s">
        <v>80</v>
      </c>
      <c r="C379" s="10" t="str">
        <f t="shared" si="50"/>
        <v>3</v>
      </c>
      <c r="D379" s="10" t="str">
        <f t="shared" si="51"/>
        <v>3</v>
      </c>
      <c r="E379" s="10" t="str">
        <f t="shared" si="52"/>
        <v>90</v>
      </c>
      <c r="F379" s="10" t="str">
        <f t="shared" si="53"/>
        <v>14</v>
      </c>
      <c r="G379" s="11">
        <v>2642636</v>
      </c>
      <c r="H379" s="12">
        <f t="shared" si="54"/>
        <v>0</v>
      </c>
      <c r="I379" s="13">
        <f t="shared" si="55"/>
        <v>0</v>
      </c>
      <c r="J379" s="12">
        <f t="shared" si="56"/>
        <v>0</v>
      </c>
      <c r="K379" s="12">
        <f t="shared" si="57"/>
        <v>0</v>
      </c>
      <c r="L379" s="12">
        <f t="shared" si="58"/>
        <v>0</v>
      </c>
      <c r="M379" s="17">
        <f t="shared" si="59"/>
        <v>2642636</v>
      </c>
    </row>
    <row r="380" spans="1:13" x14ac:dyDescent="0.25">
      <c r="A380" s="9" t="s">
        <v>36</v>
      </c>
      <c r="B380" s="10" t="s">
        <v>87</v>
      </c>
      <c r="C380" s="10" t="str">
        <f t="shared" si="50"/>
        <v>3</v>
      </c>
      <c r="D380" s="10" t="str">
        <f t="shared" si="51"/>
        <v>3</v>
      </c>
      <c r="E380" s="10" t="str">
        <f t="shared" si="52"/>
        <v>90</v>
      </c>
      <c r="F380" s="10" t="str">
        <f t="shared" si="53"/>
        <v>15</v>
      </c>
      <c r="G380" s="11">
        <v>2657801.87</v>
      </c>
      <c r="H380" s="12">
        <f t="shared" si="54"/>
        <v>0</v>
      </c>
      <c r="I380" s="13">
        <f t="shared" si="55"/>
        <v>0</v>
      </c>
      <c r="J380" s="12">
        <f t="shared" si="56"/>
        <v>0</v>
      </c>
      <c r="K380" s="12">
        <f t="shared" si="57"/>
        <v>0</v>
      </c>
      <c r="L380" s="12">
        <f t="shared" si="58"/>
        <v>0</v>
      </c>
      <c r="M380" s="17">
        <f t="shared" si="59"/>
        <v>2657801.87</v>
      </c>
    </row>
    <row r="381" spans="1:13" x14ac:dyDescent="0.25">
      <c r="A381" s="9" t="s">
        <v>36</v>
      </c>
      <c r="B381" s="10" t="s">
        <v>98</v>
      </c>
      <c r="C381" s="10" t="str">
        <f t="shared" si="50"/>
        <v>3</v>
      </c>
      <c r="D381" s="10" t="str">
        <f t="shared" si="51"/>
        <v>3</v>
      </c>
      <c r="E381" s="10" t="str">
        <f t="shared" si="52"/>
        <v>90</v>
      </c>
      <c r="F381" s="10" t="str">
        <f t="shared" si="53"/>
        <v>19</v>
      </c>
      <c r="G381" s="11">
        <v>12947676.029999999</v>
      </c>
      <c r="H381" s="12">
        <f t="shared" si="54"/>
        <v>0</v>
      </c>
      <c r="I381" s="13">
        <f t="shared" si="55"/>
        <v>0</v>
      </c>
      <c r="J381" s="12">
        <f t="shared" si="56"/>
        <v>0</v>
      </c>
      <c r="K381" s="12">
        <f t="shared" si="57"/>
        <v>0</v>
      </c>
      <c r="L381" s="12">
        <f t="shared" si="58"/>
        <v>0</v>
      </c>
      <c r="M381" s="17">
        <f t="shared" si="59"/>
        <v>12947676.029999999</v>
      </c>
    </row>
    <row r="382" spans="1:13" x14ac:dyDescent="0.25">
      <c r="A382" s="9" t="s">
        <v>36</v>
      </c>
      <c r="B382" s="10" t="s">
        <v>5</v>
      </c>
      <c r="C382" s="10" t="str">
        <f t="shared" si="50"/>
        <v>3</v>
      </c>
      <c r="D382" s="10" t="str">
        <f t="shared" si="51"/>
        <v>3</v>
      </c>
      <c r="E382" s="10" t="str">
        <f t="shared" si="52"/>
        <v>90</v>
      </c>
      <c r="F382" s="10" t="str">
        <f t="shared" si="53"/>
        <v>30</v>
      </c>
      <c r="G382" s="11">
        <v>4436123.8</v>
      </c>
      <c r="H382" s="12">
        <f t="shared" si="54"/>
        <v>0</v>
      </c>
      <c r="I382" s="13">
        <f t="shared" si="55"/>
        <v>0</v>
      </c>
      <c r="J382" s="12">
        <f t="shared" si="56"/>
        <v>0</v>
      </c>
      <c r="K382" s="12">
        <f t="shared" si="57"/>
        <v>0</v>
      </c>
      <c r="L382" s="12">
        <f t="shared" si="58"/>
        <v>0</v>
      </c>
      <c r="M382" s="17">
        <f t="shared" si="59"/>
        <v>4436123.8</v>
      </c>
    </row>
    <row r="383" spans="1:13" x14ac:dyDescent="0.25">
      <c r="A383" s="9" t="s">
        <v>36</v>
      </c>
      <c r="B383" s="10" t="s">
        <v>31</v>
      </c>
      <c r="C383" s="10" t="str">
        <f t="shared" si="50"/>
        <v>3</v>
      </c>
      <c r="D383" s="10" t="str">
        <f t="shared" si="51"/>
        <v>3</v>
      </c>
      <c r="E383" s="10" t="str">
        <f t="shared" si="52"/>
        <v>90</v>
      </c>
      <c r="F383" s="10" t="str">
        <f t="shared" si="53"/>
        <v>31</v>
      </c>
      <c r="G383" s="11">
        <v>3610.8</v>
      </c>
      <c r="H383" s="12">
        <f t="shared" si="54"/>
        <v>0</v>
      </c>
      <c r="I383" s="13">
        <f t="shared" si="55"/>
        <v>0</v>
      </c>
      <c r="J383" s="12">
        <f t="shared" si="56"/>
        <v>0</v>
      </c>
      <c r="K383" s="12">
        <f t="shared" si="57"/>
        <v>0</v>
      </c>
      <c r="L383" s="12">
        <f t="shared" si="58"/>
        <v>0</v>
      </c>
      <c r="M383" s="17">
        <f t="shared" si="59"/>
        <v>3610.8</v>
      </c>
    </row>
    <row r="384" spans="1:13" x14ac:dyDescent="0.25">
      <c r="A384" s="9" t="s">
        <v>36</v>
      </c>
      <c r="B384" s="10" t="s">
        <v>6</v>
      </c>
      <c r="C384" s="10" t="str">
        <f t="shared" si="50"/>
        <v>3</v>
      </c>
      <c r="D384" s="10" t="str">
        <f t="shared" si="51"/>
        <v>3</v>
      </c>
      <c r="E384" s="10" t="str">
        <f t="shared" si="52"/>
        <v>90</v>
      </c>
      <c r="F384" s="10" t="str">
        <f t="shared" si="53"/>
        <v>32</v>
      </c>
      <c r="G384" s="11">
        <v>553327.86</v>
      </c>
      <c r="H384" s="12">
        <f t="shared" si="54"/>
        <v>0</v>
      </c>
      <c r="I384" s="13">
        <f t="shared" si="55"/>
        <v>0</v>
      </c>
      <c r="J384" s="12">
        <f t="shared" si="56"/>
        <v>0</v>
      </c>
      <c r="K384" s="12">
        <f t="shared" si="57"/>
        <v>0</v>
      </c>
      <c r="L384" s="12">
        <f t="shared" si="58"/>
        <v>0</v>
      </c>
      <c r="M384" s="17">
        <f t="shared" si="59"/>
        <v>553327.86</v>
      </c>
    </row>
    <row r="385" spans="1:13" x14ac:dyDescent="0.25">
      <c r="A385" s="9" t="s">
        <v>36</v>
      </c>
      <c r="B385" s="10" t="s">
        <v>18</v>
      </c>
      <c r="C385" s="10" t="str">
        <f t="shared" si="50"/>
        <v>3</v>
      </c>
      <c r="D385" s="10" t="str">
        <f t="shared" si="51"/>
        <v>3</v>
      </c>
      <c r="E385" s="10" t="str">
        <f t="shared" si="52"/>
        <v>90</v>
      </c>
      <c r="F385" s="10" t="str">
        <f t="shared" si="53"/>
        <v>33</v>
      </c>
      <c r="G385" s="11">
        <v>60377.65</v>
      </c>
      <c r="H385" s="12">
        <f t="shared" si="54"/>
        <v>0</v>
      </c>
      <c r="I385" s="13">
        <f t="shared" si="55"/>
        <v>0</v>
      </c>
      <c r="J385" s="12">
        <f t="shared" si="56"/>
        <v>0</v>
      </c>
      <c r="K385" s="12">
        <f t="shared" si="57"/>
        <v>0</v>
      </c>
      <c r="L385" s="12">
        <f t="shared" si="58"/>
        <v>0</v>
      </c>
      <c r="M385" s="17">
        <f t="shared" si="59"/>
        <v>60377.65</v>
      </c>
    </row>
    <row r="386" spans="1:13" x14ac:dyDescent="0.25">
      <c r="A386" s="9" t="s">
        <v>36</v>
      </c>
      <c r="B386" s="10" t="s">
        <v>8</v>
      </c>
      <c r="C386" s="10" t="str">
        <f t="shared" si="50"/>
        <v>3</v>
      </c>
      <c r="D386" s="10" t="str">
        <f t="shared" si="51"/>
        <v>3</v>
      </c>
      <c r="E386" s="10" t="str">
        <f t="shared" si="52"/>
        <v>90</v>
      </c>
      <c r="F386" s="10" t="str">
        <f t="shared" si="53"/>
        <v>36</v>
      </c>
      <c r="G386" s="11">
        <v>1238879.93</v>
      </c>
      <c r="H386" s="12">
        <f t="shared" si="54"/>
        <v>0</v>
      </c>
      <c r="I386" s="13">
        <f t="shared" si="55"/>
        <v>0</v>
      </c>
      <c r="J386" s="12">
        <f t="shared" si="56"/>
        <v>0</v>
      </c>
      <c r="K386" s="12">
        <f t="shared" si="57"/>
        <v>0</v>
      </c>
      <c r="L386" s="12">
        <f t="shared" si="58"/>
        <v>0</v>
      </c>
      <c r="M386" s="17">
        <f t="shared" si="59"/>
        <v>1238879.93</v>
      </c>
    </row>
    <row r="387" spans="1:13" x14ac:dyDescent="0.25">
      <c r="A387" s="9" t="s">
        <v>36</v>
      </c>
      <c r="B387" s="10" t="s">
        <v>10</v>
      </c>
      <c r="C387" s="10" t="str">
        <f t="shared" ref="C387:C450" si="60">MID(B387,1,1)</f>
        <v>3</v>
      </c>
      <c r="D387" s="10" t="str">
        <f t="shared" ref="D387:D450" si="61">MID(B387,2,1)</f>
        <v>3</v>
      </c>
      <c r="E387" s="10" t="str">
        <f t="shared" ref="E387:E450" si="62">MID(B387,3,2)</f>
        <v>90</v>
      </c>
      <c r="F387" s="10" t="str">
        <f t="shared" ref="F387:F450" si="63">MID(B387,5,2)</f>
        <v>39</v>
      </c>
      <c r="G387" s="11">
        <v>66652306.229999997</v>
      </c>
      <c r="H387" s="12">
        <f t="shared" ref="H387:H450" si="64">IF(D387="6",G387,0)</f>
        <v>0</v>
      </c>
      <c r="I387" s="13">
        <f t="shared" ref="I387:I450" si="65">IF(OR(D387="5",D387="4"),G387,0)</f>
        <v>0</v>
      </c>
      <c r="J387" s="12">
        <f t="shared" ref="J387:J450" si="66">IF(D387="2",G387,0)</f>
        <v>0</v>
      </c>
      <c r="K387" s="12">
        <f t="shared" ref="K387:K450" si="67">IF(AND(C387="3",D387="3",E387="20"),G387,0)</f>
        <v>0</v>
      </c>
      <c r="L387" s="12">
        <f t="shared" ref="L387:L450" si="68">IF(AND(C387="3",D387="3",E387="40",F387="81"),G387,0)</f>
        <v>0</v>
      </c>
      <c r="M387" s="17">
        <f t="shared" ref="M387:M450" si="69">G387-SUM(H387:L387)</f>
        <v>66652306.229999997</v>
      </c>
    </row>
    <row r="388" spans="1:13" x14ac:dyDescent="0.25">
      <c r="A388" s="9" t="s">
        <v>36</v>
      </c>
      <c r="B388" s="10" t="s">
        <v>81</v>
      </c>
      <c r="C388" s="10" t="str">
        <f t="shared" si="60"/>
        <v>3</v>
      </c>
      <c r="D388" s="10" t="str">
        <f t="shared" si="61"/>
        <v>3</v>
      </c>
      <c r="E388" s="10" t="str">
        <f t="shared" si="62"/>
        <v>90</v>
      </c>
      <c r="F388" s="10" t="str">
        <f t="shared" si="63"/>
        <v>46</v>
      </c>
      <c r="G388" s="11">
        <v>23566015.190000001</v>
      </c>
      <c r="H388" s="12">
        <f t="shared" si="64"/>
        <v>0</v>
      </c>
      <c r="I388" s="13">
        <f t="shared" si="65"/>
        <v>0</v>
      </c>
      <c r="J388" s="12">
        <f t="shared" si="66"/>
        <v>0</v>
      </c>
      <c r="K388" s="12">
        <f t="shared" si="67"/>
        <v>0</v>
      </c>
      <c r="L388" s="12">
        <f t="shared" si="68"/>
        <v>0</v>
      </c>
      <c r="M388" s="17">
        <f t="shared" si="69"/>
        <v>23566015.190000001</v>
      </c>
    </row>
    <row r="389" spans="1:13" x14ac:dyDescent="0.25">
      <c r="A389" s="9" t="s">
        <v>36</v>
      </c>
      <c r="B389" s="10" t="s">
        <v>19</v>
      </c>
      <c r="C389" s="10" t="str">
        <f t="shared" si="60"/>
        <v>3</v>
      </c>
      <c r="D389" s="10" t="str">
        <f t="shared" si="61"/>
        <v>3</v>
      </c>
      <c r="E389" s="10" t="str">
        <f t="shared" si="62"/>
        <v>90</v>
      </c>
      <c r="F389" s="10" t="str">
        <f t="shared" si="63"/>
        <v>47</v>
      </c>
      <c r="G389" s="11">
        <v>5386.07</v>
      </c>
      <c r="H389" s="12">
        <f t="shared" si="64"/>
        <v>0</v>
      </c>
      <c r="I389" s="13">
        <f t="shared" si="65"/>
        <v>0</v>
      </c>
      <c r="J389" s="12">
        <f t="shared" si="66"/>
        <v>0</v>
      </c>
      <c r="K389" s="12">
        <f t="shared" si="67"/>
        <v>0</v>
      </c>
      <c r="L389" s="12">
        <f t="shared" si="68"/>
        <v>0</v>
      </c>
      <c r="M389" s="17">
        <f t="shared" si="69"/>
        <v>5386.07</v>
      </c>
    </row>
    <row r="390" spans="1:13" x14ac:dyDescent="0.25">
      <c r="A390" s="9" t="s">
        <v>36</v>
      </c>
      <c r="B390" s="10" t="s">
        <v>82</v>
      </c>
      <c r="C390" s="10" t="str">
        <f t="shared" si="60"/>
        <v>3</v>
      </c>
      <c r="D390" s="10" t="str">
        <f t="shared" si="61"/>
        <v>3</v>
      </c>
      <c r="E390" s="10" t="str">
        <f t="shared" si="62"/>
        <v>90</v>
      </c>
      <c r="F390" s="10" t="str">
        <f t="shared" si="63"/>
        <v>49</v>
      </c>
      <c r="G390" s="11">
        <v>2955844.52</v>
      </c>
      <c r="H390" s="12">
        <f t="shared" si="64"/>
        <v>0</v>
      </c>
      <c r="I390" s="13">
        <f t="shared" si="65"/>
        <v>0</v>
      </c>
      <c r="J390" s="12">
        <f t="shared" si="66"/>
        <v>0</v>
      </c>
      <c r="K390" s="12">
        <f t="shared" si="67"/>
        <v>0</v>
      </c>
      <c r="L390" s="12">
        <f t="shared" si="68"/>
        <v>0</v>
      </c>
      <c r="M390" s="17">
        <f t="shared" si="69"/>
        <v>2955844.52</v>
      </c>
    </row>
    <row r="391" spans="1:13" x14ac:dyDescent="0.25">
      <c r="A391" s="9" t="s">
        <v>36</v>
      </c>
      <c r="B391" s="10" t="s">
        <v>11</v>
      </c>
      <c r="C391" s="10" t="str">
        <f t="shared" si="60"/>
        <v>3</v>
      </c>
      <c r="D391" s="10" t="str">
        <f t="shared" si="61"/>
        <v>3</v>
      </c>
      <c r="E391" s="10" t="str">
        <f t="shared" si="62"/>
        <v>90</v>
      </c>
      <c r="F391" s="10" t="str">
        <f t="shared" si="63"/>
        <v>92</v>
      </c>
      <c r="G391" s="11">
        <v>29301914.27</v>
      </c>
      <c r="H391" s="12">
        <f t="shared" si="64"/>
        <v>0</v>
      </c>
      <c r="I391" s="13">
        <f t="shared" si="65"/>
        <v>0</v>
      </c>
      <c r="J391" s="12">
        <f t="shared" si="66"/>
        <v>0</v>
      </c>
      <c r="K391" s="12">
        <f t="shared" si="67"/>
        <v>0</v>
      </c>
      <c r="L391" s="12">
        <f t="shared" si="68"/>
        <v>0</v>
      </c>
      <c r="M391" s="17">
        <f t="shared" si="69"/>
        <v>29301914.27</v>
      </c>
    </row>
    <row r="392" spans="1:13" x14ac:dyDescent="0.25">
      <c r="A392" s="9" t="s">
        <v>36</v>
      </c>
      <c r="B392" s="10" t="s">
        <v>12</v>
      </c>
      <c r="C392" s="10" t="str">
        <f t="shared" si="60"/>
        <v>3</v>
      </c>
      <c r="D392" s="10" t="str">
        <f t="shared" si="61"/>
        <v>3</v>
      </c>
      <c r="E392" s="10" t="str">
        <f t="shared" si="62"/>
        <v>90</v>
      </c>
      <c r="F392" s="10" t="str">
        <f t="shared" si="63"/>
        <v>93</v>
      </c>
      <c r="G392" s="11">
        <v>11375783.880000001</v>
      </c>
      <c r="H392" s="12">
        <f t="shared" si="64"/>
        <v>0</v>
      </c>
      <c r="I392" s="13">
        <f t="shared" si="65"/>
        <v>0</v>
      </c>
      <c r="J392" s="12">
        <f t="shared" si="66"/>
        <v>0</v>
      </c>
      <c r="K392" s="12">
        <f t="shared" si="67"/>
        <v>0</v>
      </c>
      <c r="L392" s="12">
        <f t="shared" si="68"/>
        <v>0</v>
      </c>
      <c r="M392" s="17">
        <f t="shared" si="69"/>
        <v>11375783.880000001</v>
      </c>
    </row>
    <row r="393" spans="1:13" x14ac:dyDescent="0.25">
      <c r="A393" s="9" t="s">
        <v>36</v>
      </c>
      <c r="B393" s="10" t="s">
        <v>83</v>
      </c>
      <c r="C393" s="10" t="str">
        <f t="shared" si="60"/>
        <v>3</v>
      </c>
      <c r="D393" s="10" t="str">
        <f t="shared" si="61"/>
        <v>3</v>
      </c>
      <c r="E393" s="10" t="str">
        <f t="shared" si="62"/>
        <v>91</v>
      </c>
      <c r="F393" s="10" t="str">
        <f t="shared" si="63"/>
        <v>47</v>
      </c>
      <c r="G393" s="11">
        <v>140667.57999999999</v>
      </c>
      <c r="H393" s="12">
        <f t="shared" si="64"/>
        <v>0</v>
      </c>
      <c r="I393" s="13">
        <f t="shared" si="65"/>
        <v>0</v>
      </c>
      <c r="J393" s="12">
        <f t="shared" si="66"/>
        <v>0</v>
      </c>
      <c r="K393" s="12">
        <f t="shared" si="67"/>
        <v>0</v>
      </c>
      <c r="L393" s="12">
        <f t="shared" si="68"/>
        <v>0</v>
      </c>
      <c r="M393" s="17">
        <f t="shared" si="69"/>
        <v>140667.57999999999</v>
      </c>
    </row>
    <row r="394" spans="1:13" x14ac:dyDescent="0.25">
      <c r="A394" s="9" t="s">
        <v>36</v>
      </c>
      <c r="B394" s="10" t="s">
        <v>15</v>
      </c>
      <c r="C394" s="10" t="str">
        <f t="shared" si="60"/>
        <v>4</v>
      </c>
      <c r="D394" s="10" t="str">
        <f t="shared" si="61"/>
        <v>4</v>
      </c>
      <c r="E394" s="10" t="str">
        <f t="shared" si="62"/>
        <v>90</v>
      </c>
      <c r="F394" s="10" t="str">
        <f t="shared" si="63"/>
        <v>51</v>
      </c>
      <c r="G394" s="11">
        <v>8945604.7599999998</v>
      </c>
      <c r="H394" s="12">
        <f t="shared" si="64"/>
        <v>0</v>
      </c>
      <c r="I394" s="13">
        <f t="shared" si="65"/>
        <v>8945604.7599999998</v>
      </c>
      <c r="J394" s="12">
        <f t="shared" si="66"/>
        <v>0</v>
      </c>
      <c r="K394" s="12">
        <f t="shared" si="67"/>
        <v>0</v>
      </c>
      <c r="L394" s="12">
        <f t="shared" si="68"/>
        <v>0</v>
      </c>
      <c r="M394" s="17">
        <f t="shared" si="69"/>
        <v>0</v>
      </c>
    </row>
    <row r="395" spans="1:13" x14ac:dyDescent="0.25">
      <c r="A395" s="9" t="s">
        <v>36</v>
      </c>
      <c r="B395" s="10" t="s">
        <v>16</v>
      </c>
      <c r="C395" s="10" t="str">
        <f t="shared" si="60"/>
        <v>4</v>
      </c>
      <c r="D395" s="10" t="str">
        <f t="shared" si="61"/>
        <v>4</v>
      </c>
      <c r="E395" s="10" t="str">
        <f t="shared" si="62"/>
        <v>90</v>
      </c>
      <c r="F395" s="10" t="str">
        <f t="shared" si="63"/>
        <v>52</v>
      </c>
      <c r="G395" s="11">
        <v>12518810.58</v>
      </c>
      <c r="H395" s="12">
        <f t="shared" si="64"/>
        <v>0</v>
      </c>
      <c r="I395" s="13">
        <f t="shared" si="65"/>
        <v>12518810.58</v>
      </c>
      <c r="J395" s="12">
        <f t="shared" si="66"/>
        <v>0</v>
      </c>
      <c r="K395" s="12">
        <f t="shared" si="67"/>
        <v>0</v>
      </c>
      <c r="L395" s="12">
        <f t="shared" si="68"/>
        <v>0</v>
      </c>
      <c r="M395" s="17">
        <f t="shared" si="69"/>
        <v>0</v>
      </c>
    </row>
    <row r="396" spans="1:13" x14ac:dyDescent="0.25">
      <c r="A396" s="9" t="s">
        <v>36</v>
      </c>
      <c r="B396" s="10" t="s">
        <v>35</v>
      </c>
      <c r="C396" s="10" t="str">
        <f t="shared" si="60"/>
        <v>4</v>
      </c>
      <c r="D396" s="10" t="str">
        <f t="shared" si="61"/>
        <v>4</v>
      </c>
      <c r="E396" s="10" t="str">
        <f t="shared" si="62"/>
        <v>90</v>
      </c>
      <c r="F396" s="10" t="str">
        <f t="shared" si="63"/>
        <v>92</v>
      </c>
      <c r="G396" s="11">
        <v>250000</v>
      </c>
      <c r="H396" s="12">
        <f t="shared" si="64"/>
        <v>0</v>
      </c>
      <c r="I396" s="13">
        <f t="shared" si="65"/>
        <v>250000</v>
      </c>
      <c r="J396" s="12">
        <f t="shared" si="66"/>
        <v>0</v>
      </c>
      <c r="K396" s="12">
        <f t="shared" si="67"/>
        <v>0</v>
      </c>
      <c r="L396" s="12">
        <f t="shared" si="68"/>
        <v>0</v>
      </c>
      <c r="M396" s="17">
        <f t="shared" si="69"/>
        <v>0</v>
      </c>
    </row>
    <row r="397" spans="1:13" x14ac:dyDescent="0.25">
      <c r="A397" s="9" t="s">
        <v>36</v>
      </c>
      <c r="B397" s="10" t="s">
        <v>71</v>
      </c>
      <c r="C397" s="10" t="str">
        <f t="shared" si="60"/>
        <v>4</v>
      </c>
      <c r="D397" s="10" t="str">
        <f t="shared" si="61"/>
        <v>4</v>
      </c>
      <c r="E397" s="10" t="str">
        <f t="shared" si="62"/>
        <v>90</v>
      </c>
      <c r="F397" s="10" t="str">
        <f t="shared" si="63"/>
        <v>93</v>
      </c>
      <c r="G397" s="11">
        <v>146766.24</v>
      </c>
      <c r="H397" s="12">
        <f t="shared" si="64"/>
        <v>0</v>
      </c>
      <c r="I397" s="13">
        <f t="shared" si="65"/>
        <v>146766.24</v>
      </c>
      <c r="J397" s="12">
        <f t="shared" si="66"/>
        <v>0</v>
      </c>
      <c r="K397" s="12">
        <f t="shared" si="67"/>
        <v>0</v>
      </c>
      <c r="L397" s="12">
        <f t="shared" si="68"/>
        <v>0</v>
      </c>
      <c r="M397" s="17">
        <f t="shared" si="69"/>
        <v>0</v>
      </c>
    </row>
    <row r="398" spans="1:13" x14ac:dyDescent="0.25">
      <c r="A398" s="9" t="s">
        <v>38</v>
      </c>
      <c r="B398" s="10" t="s">
        <v>80</v>
      </c>
      <c r="C398" s="10" t="str">
        <f t="shared" si="60"/>
        <v>3</v>
      </c>
      <c r="D398" s="10" t="str">
        <f t="shared" si="61"/>
        <v>3</v>
      </c>
      <c r="E398" s="10" t="str">
        <f t="shared" si="62"/>
        <v>90</v>
      </c>
      <c r="F398" s="10" t="str">
        <f t="shared" si="63"/>
        <v>14</v>
      </c>
      <c r="G398" s="11">
        <v>785640</v>
      </c>
      <c r="H398" s="12">
        <f t="shared" si="64"/>
        <v>0</v>
      </c>
      <c r="I398" s="13">
        <f t="shared" si="65"/>
        <v>0</v>
      </c>
      <c r="J398" s="12">
        <f t="shared" si="66"/>
        <v>0</v>
      </c>
      <c r="K398" s="12">
        <f t="shared" si="67"/>
        <v>0</v>
      </c>
      <c r="L398" s="12">
        <f t="shared" si="68"/>
        <v>0</v>
      </c>
      <c r="M398" s="17">
        <f t="shared" si="69"/>
        <v>785640</v>
      </c>
    </row>
    <row r="399" spans="1:13" x14ac:dyDescent="0.25">
      <c r="A399" s="9" t="s">
        <v>38</v>
      </c>
      <c r="B399" s="10" t="s">
        <v>5</v>
      </c>
      <c r="C399" s="10" t="str">
        <f t="shared" si="60"/>
        <v>3</v>
      </c>
      <c r="D399" s="10" t="str">
        <f t="shared" si="61"/>
        <v>3</v>
      </c>
      <c r="E399" s="10" t="str">
        <f t="shared" si="62"/>
        <v>90</v>
      </c>
      <c r="F399" s="10" t="str">
        <f t="shared" si="63"/>
        <v>30</v>
      </c>
      <c r="G399" s="11">
        <v>2210967.7200000002</v>
      </c>
      <c r="H399" s="12">
        <f t="shared" si="64"/>
        <v>0</v>
      </c>
      <c r="I399" s="13">
        <f t="shared" si="65"/>
        <v>0</v>
      </c>
      <c r="J399" s="12">
        <f t="shared" si="66"/>
        <v>0</v>
      </c>
      <c r="K399" s="12">
        <f t="shared" si="67"/>
        <v>0</v>
      </c>
      <c r="L399" s="12">
        <f t="shared" si="68"/>
        <v>0</v>
      </c>
      <c r="M399" s="17">
        <f t="shared" si="69"/>
        <v>2210967.7200000002</v>
      </c>
    </row>
    <row r="400" spans="1:13" x14ac:dyDescent="0.25">
      <c r="A400" s="9" t="s">
        <v>38</v>
      </c>
      <c r="B400" s="10" t="s">
        <v>6</v>
      </c>
      <c r="C400" s="10" t="str">
        <f t="shared" si="60"/>
        <v>3</v>
      </c>
      <c r="D400" s="10" t="str">
        <f t="shared" si="61"/>
        <v>3</v>
      </c>
      <c r="E400" s="10" t="str">
        <f t="shared" si="62"/>
        <v>90</v>
      </c>
      <c r="F400" s="10" t="str">
        <f t="shared" si="63"/>
        <v>32</v>
      </c>
      <c r="G400" s="11">
        <v>7935</v>
      </c>
      <c r="H400" s="12">
        <f t="shared" si="64"/>
        <v>0</v>
      </c>
      <c r="I400" s="13">
        <f t="shared" si="65"/>
        <v>0</v>
      </c>
      <c r="J400" s="12">
        <f t="shared" si="66"/>
        <v>0</v>
      </c>
      <c r="K400" s="12">
        <f t="shared" si="67"/>
        <v>0</v>
      </c>
      <c r="L400" s="12">
        <f t="shared" si="68"/>
        <v>0</v>
      </c>
      <c r="M400" s="17">
        <f t="shared" si="69"/>
        <v>7935</v>
      </c>
    </row>
    <row r="401" spans="1:13" x14ac:dyDescent="0.25">
      <c r="A401" s="9" t="s">
        <v>38</v>
      </c>
      <c r="B401" s="10" t="s">
        <v>18</v>
      </c>
      <c r="C401" s="10" t="str">
        <f t="shared" si="60"/>
        <v>3</v>
      </c>
      <c r="D401" s="10" t="str">
        <f t="shared" si="61"/>
        <v>3</v>
      </c>
      <c r="E401" s="10" t="str">
        <f t="shared" si="62"/>
        <v>90</v>
      </c>
      <c r="F401" s="10" t="str">
        <f t="shared" si="63"/>
        <v>33</v>
      </c>
      <c r="G401" s="11">
        <v>190062.47</v>
      </c>
      <c r="H401" s="12">
        <f t="shared" si="64"/>
        <v>0</v>
      </c>
      <c r="I401" s="13">
        <f t="shared" si="65"/>
        <v>0</v>
      </c>
      <c r="J401" s="12">
        <f t="shared" si="66"/>
        <v>0</v>
      </c>
      <c r="K401" s="12">
        <f t="shared" si="67"/>
        <v>0</v>
      </c>
      <c r="L401" s="12">
        <f t="shared" si="68"/>
        <v>0</v>
      </c>
      <c r="M401" s="17">
        <f t="shared" si="69"/>
        <v>190062.47</v>
      </c>
    </row>
    <row r="402" spans="1:13" x14ac:dyDescent="0.25">
      <c r="A402" s="9" t="s">
        <v>38</v>
      </c>
      <c r="B402" s="10" t="s">
        <v>8</v>
      </c>
      <c r="C402" s="10" t="str">
        <f t="shared" si="60"/>
        <v>3</v>
      </c>
      <c r="D402" s="10" t="str">
        <f t="shared" si="61"/>
        <v>3</v>
      </c>
      <c r="E402" s="10" t="str">
        <f t="shared" si="62"/>
        <v>90</v>
      </c>
      <c r="F402" s="10" t="str">
        <f t="shared" si="63"/>
        <v>36</v>
      </c>
      <c r="G402" s="11">
        <v>335563.06</v>
      </c>
      <c r="H402" s="12">
        <f t="shared" si="64"/>
        <v>0</v>
      </c>
      <c r="I402" s="13">
        <f t="shared" si="65"/>
        <v>0</v>
      </c>
      <c r="J402" s="12">
        <f t="shared" si="66"/>
        <v>0</v>
      </c>
      <c r="K402" s="12">
        <f t="shared" si="67"/>
        <v>0</v>
      </c>
      <c r="L402" s="12">
        <f t="shared" si="68"/>
        <v>0</v>
      </c>
      <c r="M402" s="17">
        <f t="shared" si="69"/>
        <v>335563.06</v>
      </c>
    </row>
    <row r="403" spans="1:13" x14ac:dyDescent="0.25">
      <c r="A403" s="9" t="s">
        <v>38</v>
      </c>
      <c r="B403" s="10" t="s">
        <v>10</v>
      </c>
      <c r="C403" s="10" t="str">
        <f t="shared" si="60"/>
        <v>3</v>
      </c>
      <c r="D403" s="10" t="str">
        <f t="shared" si="61"/>
        <v>3</v>
      </c>
      <c r="E403" s="10" t="str">
        <f t="shared" si="62"/>
        <v>90</v>
      </c>
      <c r="F403" s="10" t="str">
        <f t="shared" si="63"/>
        <v>39</v>
      </c>
      <c r="G403" s="11">
        <v>7006020.3600000003</v>
      </c>
      <c r="H403" s="12">
        <f t="shared" si="64"/>
        <v>0</v>
      </c>
      <c r="I403" s="13">
        <f t="shared" si="65"/>
        <v>0</v>
      </c>
      <c r="J403" s="12">
        <f t="shared" si="66"/>
        <v>0</v>
      </c>
      <c r="K403" s="12">
        <f t="shared" si="67"/>
        <v>0</v>
      </c>
      <c r="L403" s="12">
        <f t="shared" si="68"/>
        <v>0</v>
      </c>
      <c r="M403" s="17">
        <f t="shared" si="69"/>
        <v>7006020.3600000003</v>
      </c>
    </row>
    <row r="404" spans="1:13" x14ac:dyDescent="0.25">
      <c r="A404" s="9" t="s">
        <v>38</v>
      </c>
      <c r="B404" s="10" t="s">
        <v>40</v>
      </c>
      <c r="C404" s="10" t="str">
        <f t="shared" si="60"/>
        <v>3</v>
      </c>
      <c r="D404" s="10" t="str">
        <f t="shared" si="61"/>
        <v>3</v>
      </c>
      <c r="E404" s="10" t="str">
        <f t="shared" si="62"/>
        <v>90</v>
      </c>
      <c r="F404" s="10" t="str">
        <f t="shared" si="63"/>
        <v>48</v>
      </c>
      <c r="G404" s="11">
        <v>1611600</v>
      </c>
      <c r="H404" s="12">
        <f t="shared" si="64"/>
        <v>0</v>
      </c>
      <c r="I404" s="13">
        <f t="shared" si="65"/>
        <v>0</v>
      </c>
      <c r="J404" s="12">
        <f t="shared" si="66"/>
        <v>0</v>
      </c>
      <c r="K404" s="12">
        <f t="shared" si="67"/>
        <v>0</v>
      </c>
      <c r="L404" s="12">
        <f t="shared" si="68"/>
        <v>0</v>
      </c>
      <c r="M404" s="17">
        <f t="shared" si="69"/>
        <v>1611600</v>
      </c>
    </row>
    <row r="405" spans="1:13" x14ac:dyDescent="0.25">
      <c r="A405" s="9" t="s">
        <v>38</v>
      </c>
      <c r="B405" s="10" t="s">
        <v>11</v>
      </c>
      <c r="C405" s="10" t="str">
        <f t="shared" si="60"/>
        <v>3</v>
      </c>
      <c r="D405" s="10" t="str">
        <f t="shared" si="61"/>
        <v>3</v>
      </c>
      <c r="E405" s="10" t="str">
        <f t="shared" si="62"/>
        <v>90</v>
      </c>
      <c r="F405" s="10" t="str">
        <f t="shared" si="63"/>
        <v>92</v>
      </c>
      <c r="G405" s="11">
        <v>596675.92000000004</v>
      </c>
      <c r="H405" s="12">
        <f t="shared" si="64"/>
        <v>0</v>
      </c>
      <c r="I405" s="13">
        <f t="shared" si="65"/>
        <v>0</v>
      </c>
      <c r="J405" s="12">
        <f t="shared" si="66"/>
        <v>0</v>
      </c>
      <c r="K405" s="12">
        <f t="shared" si="67"/>
        <v>0</v>
      </c>
      <c r="L405" s="12">
        <f t="shared" si="68"/>
        <v>0</v>
      </c>
      <c r="M405" s="17">
        <f t="shared" si="69"/>
        <v>596675.92000000004</v>
      </c>
    </row>
    <row r="406" spans="1:13" x14ac:dyDescent="0.25">
      <c r="A406" s="9" t="s">
        <v>38</v>
      </c>
      <c r="B406" s="10" t="s">
        <v>12</v>
      </c>
      <c r="C406" s="10" t="str">
        <f t="shared" si="60"/>
        <v>3</v>
      </c>
      <c r="D406" s="10" t="str">
        <f t="shared" si="61"/>
        <v>3</v>
      </c>
      <c r="E406" s="10" t="str">
        <f t="shared" si="62"/>
        <v>90</v>
      </c>
      <c r="F406" s="10" t="str">
        <f t="shared" si="63"/>
        <v>93</v>
      </c>
      <c r="G406" s="11">
        <v>3990918.06</v>
      </c>
      <c r="H406" s="12">
        <f t="shared" si="64"/>
        <v>0</v>
      </c>
      <c r="I406" s="13">
        <f t="shared" si="65"/>
        <v>0</v>
      </c>
      <c r="J406" s="12">
        <f t="shared" si="66"/>
        <v>0</v>
      </c>
      <c r="K406" s="12">
        <f t="shared" si="67"/>
        <v>0</v>
      </c>
      <c r="L406" s="12">
        <f t="shared" si="68"/>
        <v>0</v>
      </c>
      <c r="M406" s="17">
        <f t="shared" si="69"/>
        <v>3990918.06</v>
      </c>
    </row>
    <row r="407" spans="1:13" x14ac:dyDescent="0.25">
      <c r="A407" s="9" t="s">
        <v>38</v>
      </c>
      <c r="B407" s="10" t="s">
        <v>41</v>
      </c>
      <c r="C407" s="10" t="str">
        <f t="shared" si="60"/>
        <v>4</v>
      </c>
      <c r="D407" s="10" t="str">
        <f t="shared" si="61"/>
        <v>4</v>
      </c>
      <c r="E407" s="10" t="str">
        <f t="shared" si="62"/>
        <v>20</v>
      </c>
      <c r="F407" s="10" t="str">
        <f t="shared" si="63"/>
        <v>42</v>
      </c>
      <c r="G407" s="11">
        <v>48769.98</v>
      </c>
      <c r="H407" s="12">
        <f t="shared" si="64"/>
        <v>0</v>
      </c>
      <c r="I407" s="13">
        <f t="shared" si="65"/>
        <v>48769.98</v>
      </c>
      <c r="J407" s="12">
        <f t="shared" si="66"/>
        <v>0</v>
      </c>
      <c r="K407" s="12">
        <f t="shared" si="67"/>
        <v>0</v>
      </c>
      <c r="L407" s="12">
        <f t="shared" si="68"/>
        <v>0</v>
      </c>
      <c r="M407" s="17">
        <f t="shared" si="69"/>
        <v>0</v>
      </c>
    </row>
    <row r="408" spans="1:13" x14ac:dyDescent="0.25">
      <c r="A408" s="9" t="s">
        <v>38</v>
      </c>
      <c r="B408" s="10" t="s">
        <v>33</v>
      </c>
      <c r="C408" s="10" t="str">
        <f t="shared" si="60"/>
        <v>4</v>
      </c>
      <c r="D408" s="10" t="str">
        <f t="shared" si="61"/>
        <v>4</v>
      </c>
      <c r="E408" s="10" t="str">
        <f t="shared" si="62"/>
        <v>40</v>
      </c>
      <c r="F408" s="10" t="str">
        <f t="shared" si="63"/>
        <v>42</v>
      </c>
      <c r="G408" s="11">
        <v>50000</v>
      </c>
      <c r="H408" s="12">
        <f t="shared" si="64"/>
        <v>0</v>
      </c>
      <c r="I408" s="13">
        <f t="shared" si="65"/>
        <v>50000</v>
      </c>
      <c r="J408" s="12">
        <f t="shared" si="66"/>
        <v>0</v>
      </c>
      <c r="K408" s="12">
        <f t="shared" si="67"/>
        <v>0</v>
      </c>
      <c r="L408" s="12">
        <f t="shared" si="68"/>
        <v>0</v>
      </c>
      <c r="M408" s="17">
        <f t="shared" si="69"/>
        <v>0</v>
      </c>
    </row>
    <row r="409" spans="1:13" x14ac:dyDescent="0.25">
      <c r="A409" s="9" t="s">
        <v>38</v>
      </c>
      <c r="B409" s="10" t="s">
        <v>34</v>
      </c>
      <c r="C409" s="10" t="str">
        <f t="shared" si="60"/>
        <v>4</v>
      </c>
      <c r="D409" s="10" t="str">
        <f t="shared" si="61"/>
        <v>4</v>
      </c>
      <c r="E409" s="10" t="str">
        <f t="shared" si="62"/>
        <v>50</v>
      </c>
      <c r="F409" s="10" t="str">
        <f t="shared" si="63"/>
        <v>42</v>
      </c>
      <c r="G409" s="11">
        <v>256000</v>
      </c>
      <c r="H409" s="12">
        <f t="shared" si="64"/>
        <v>0</v>
      </c>
      <c r="I409" s="13">
        <f t="shared" si="65"/>
        <v>256000</v>
      </c>
      <c r="J409" s="12">
        <f t="shared" si="66"/>
        <v>0</v>
      </c>
      <c r="K409" s="12">
        <f t="shared" si="67"/>
        <v>0</v>
      </c>
      <c r="L409" s="12">
        <f t="shared" si="68"/>
        <v>0</v>
      </c>
      <c r="M409" s="17">
        <f t="shared" si="69"/>
        <v>0</v>
      </c>
    </row>
    <row r="410" spans="1:13" x14ac:dyDescent="0.25">
      <c r="A410" s="9" t="s">
        <v>38</v>
      </c>
      <c r="B410" s="10" t="s">
        <v>16</v>
      </c>
      <c r="C410" s="10" t="str">
        <f t="shared" si="60"/>
        <v>4</v>
      </c>
      <c r="D410" s="10" t="str">
        <f t="shared" si="61"/>
        <v>4</v>
      </c>
      <c r="E410" s="10" t="str">
        <f t="shared" si="62"/>
        <v>90</v>
      </c>
      <c r="F410" s="10" t="str">
        <f t="shared" si="63"/>
        <v>52</v>
      </c>
      <c r="G410" s="11">
        <v>1331462.45</v>
      </c>
      <c r="H410" s="12">
        <f t="shared" si="64"/>
        <v>0</v>
      </c>
      <c r="I410" s="13">
        <f t="shared" si="65"/>
        <v>1331462.45</v>
      </c>
      <c r="J410" s="12">
        <f t="shared" si="66"/>
        <v>0</v>
      </c>
      <c r="K410" s="12">
        <f t="shared" si="67"/>
        <v>0</v>
      </c>
      <c r="L410" s="12">
        <f t="shared" si="68"/>
        <v>0</v>
      </c>
      <c r="M410" s="17">
        <f t="shared" si="69"/>
        <v>0</v>
      </c>
    </row>
    <row r="411" spans="1:13" x14ac:dyDescent="0.25">
      <c r="A411" s="9" t="s">
        <v>42</v>
      </c>
      <c r="B411" s="10" t="s">
        <v>94</v>
      </c>
      <c r="C411" s="10" t="str">
        <f t="shared" si="60"/>
        <v>3</v>
      </c>
      <c r="D411" s="10" t="str">
        <f t="shared" si="61"/>
        <v>1</v>
      </c>
      <c r="E411" s="10" t="str">
        <f t="shared" si="62"/>
        <v>90</v>
      </c>
      <c r="F411" s="10" t="str">
        <f t="shared" si="63"/>
        <v>01</v>
      </c>
      <c r="G411" s="11">
        <v>414832372.25999999</v>
      </c>
      <c r="H411" s="12">
        <f t="shared" si="64"/>
        <v>0</v>
      </c>
      <c r="I411" s="13">
        <f t="shared" si="65"/>
        <v>0</v>
      </c>
      <c r="J411" s="12">
        <f t="shared" si="66"/>
        <v>0</v>
      </c>
      <c r="K411" s="12">
        <f t="shared" si="67"/>
        <v>0</v>
      </c>
      <c r="L411" s="12">
        <f t="shared" si="68"/>
        <v>0</v>
      </c>
      <c r="M411" s="17">
        <f t="shared" si="69"/>
        <v>414832372.25999999</v>
      </c>
    </row>
    <row r="412" spans="1:13" x14ac:dyDescent="0.25">
      <c r="A412" s="9" t="s">
        <v>42</v>
      </c>
      <c r="B412" s="10" t="s">
        <v>77</v>
      </c>
      <c r="C412" s="10" t="str">
        <f t="shared" si="60"/>
        <v>3</v>
      </c>
      <c r="D412" s="10" t="str">
        <f t="shared" si="61"/>
        <v>1</v>
      </c>
      <c r="E412" s="10" t="str">
        <f t="shared" si="62"/>
        <v>90</v>
      </c>
      <c r="F412" s="10" t="str">
        <f t="shared" si="63"/>
        <v>03</v>
      </c>
      <c r="G412" s="11">
        <v>91289711.400000006</v>
      </c>
      <c r="H412" s="12">
        <f t="shared" si="64"/>
        <v>0</v>
      </c>
      <c r="I412" s="13">
        <f t="shared" si="65"/>
        <v>0</v>
      </c>
      <c r="J412" s="12">
        <f t="shared" si="66"/>
        <v>0</v>
      </c>
      <c r="K412" s="12">
        <f t="shared" si="67"/>
        <v>0</v>
      </c>
      <c r="L412" s="12">
        <f t="shared" si="68"/>
        <v>0</v>
      </c>
      <c r="M412" s="17">
        <f t="shared" si="69"/>
        <v>91289711.400000006</v>
      </c>
    </row>
    <row r="413" spans="1:13" x14ac:dyDescent="0.25">
      <c r="A413" s="9" t="s">
        <v>42</v>
      </c>
      <c r="B413" s="10" t="s">
        <v>95</v>
      </c>
      <c r="C413" s="10" t="str">
        <f t="shared" si="60"/>
        <v>3</v>
      </c>
      <c r="D413" s="10" t="str">
        <f t="shared" si="61"/>
        <v>1</v>
      </c>
      <c r="E413" s="10" t="str">
        <f t="shared" si="62"/>
        <v>90</v>
      </c>
      <c r="F413" s="10" t="str">
        <f t="shared" si="63"/>
        <v>05</v>
      </c>
      <c r="G413" s="11">
        <v>2993.45</v>
      </c>
      <c r="H413" s="12">
        <f t="shared" si="64"/>
        <v>0</v>
      </c>
      <c r="I413" s="13">
        <f t="shared" si="65"/>
        <v>0</v>
      </c>
      <c r="J413" s="12">
        <f t="shared" si="66"/>
        <v>0</v>
      </c>
      <c r="K413" s="12">
        <f t="shared" si="67"/>
        <v>0</v>
      </c>
      <c r="L413" s="12">
        <f t="shared" si="68"/>
        <v>0</v>
      </c>
      <c r="M413" s="17">
        <f t="shared" si="69"/>
        <v>2993.45</v>
      </c>
    </row>
    <row r="414" spans="1:13" x14ac:dyDescent="0.25">
      <c r="A414" s="9" t="s">
        <v>42</v>
      </c>
      <c r="B414" s="10" t="s">
        <v>23</v>
      </c>
      <c r="C414" s="10" t="str">
        <f t="shared" si="60"/>
        <v>3</v>
      </c>
      <c r="D414" s="10" t="str">
        <f t="shared" si="61"/>
        <v>1</v>
      </c>
      <c r="E414" s="10" t="str">
        <f t="shared" si="62"/>
        <v>90</v>
      </c>
      <c r="F414" s="10" t="str">
        <f t="shared" si="63"/>
        <v>11</v>
      </c>
      <c r="G414" s="11">
        <v>11334522.859999999</v>
      </c>
      <c r="H414" s="12">
        <f t="shared" si="64"/>
        <v>0</v>
      </c>
      <c r="I414" s="13">
        <f t="shared" si="65"/>
        <v>0</v>
      </c>
      <c r="J414" s="12">
        <f t="shared" si="66"/>
        <v>0</v>
      </c>
      <c r="K414" s="12">
        <f t="shared" si="67"/>
        <v>0</v>
      </c>
      <c r="L414" s="12">
        <f t="shared" si="68"/>
        <v>0</v>
      </c>
      <c r="M414" s="17">
        <f t="shared" si="69"/>
        <v>11334522.859999999</v>
      </c>
    </row>
    <row r="415" spans="1:13" x14ac:dyDescent="0.25">
      <c r="A415" s="9" t="s">
        <v>42</v>
      </c>
      <c r="B415" s="10" t="s">
        <v>24</v>
      </c>
      <c r="C415" s="10" t="str">
        <f t="shared" si="60"/>
        <v>3</v>
      </c>
      <c r="D415" s="10" t="str">
        <f t="shared" si="61"/>
        <v>1</v>
      </c>
      <c r="E415" s="10" t="str">
        <f t="shared" si="62"/>
        <v>90</v>
      </c>
      <c r="F415" s="10" t="str">
        <f t="shared" si="63"/>
        <v>13</v>
      </c>
      <c r="G415" s="11">
        <v>96850.21</v>
      </c>
      <c r="H415" s="12">
        <f t="shared" si="64"/>
        <v>0</v>
      </c>
      <c r="I415" s="13">
        <f t="shared" si="65"/>
        <v>0</v>
      </c>
      <c r="J415" s="12">
        <f t="shared" si="66"/>
        <v>0</v>
      </c>
      <c r="K415" s="12">
        <f t="shared" si="67"/>
        <v>0</v>
      </c>
      <c r="L415" s="12">
        <f t="shared" si="68"/>
        <v>0</v>
      </c>
      <c r="M415" s="17">
        <f t="shared" si="69"/>
        <v>96850.21</v>
      </c>
    </row>
    <row r="416" spans="1:13" x14ac:dyDescent="0.25">
      <c r="A416" s="9" t="s">
        <v>42</v>
      </c>
      <c r="B416" s="10" t="s">
        <v>78</v>
      </c>
      <c r="C416" s="10" t="str">
        <f t="shared" si="60"/>
        <v>3</v>
      </c>
      <c r="D416" s="10" t="str">
        <f t="shared" si="61"/>
        <v>1</v>
      </c>
      <c r="E416" s="10" t="str">
        <f t="shared" si="62"/>
        <v>90</v>
      </c>
      <c r="F416" s="10" t="str">
        <f t="shared" si="63"/>
        <v>16</v>
      </c>
      <c r="G416" s="11">
        <v>110258.41</v>
      </c>
      <c r="H416" s="12">
        <f t="shared" si="64"/>
        <v>0</v>
      </c>
      <c r="I416" s="13">
        <f t="shared" si="65"/>
        <v>0</v>
      </c>
      <c r="J416" s="12">
        <f t="shared" si="66"/>
        <v>0</v>
      </c>
      <c r="K416" s="12">
        <f t="shared" si="67"/>
        <v>0</v>
      </c>
      <c r="L416" s="12">
        <f t="shared" si="68"/>
        <v>0</v>
      </c>
      <c r="M416" s="17">
        <f t="shared" si="69"/>
        <v>110258.41</v>
      </c>
    </row>
    <row r="417" spans="1:13" x14ac:dyDescent="0.25">
      <c r="A417" s="9" t="s">
        <v>42</v>
      </c>
      <c r="B417" s="10" t="s">
        <v>85</v>
      </c>
      <c r="C417" s="10" t="str">
        <f t="shared" si="60"/>
        <v>3</v>
      </c>
      <c r="D417" s="10" t="str">
        <f t="shared" si="61"/>
        <v>1</v>
      </c>
      <c r="E417" s="10" t="str">
        <f t="shared" si="62"/>
        <v>90</v>
      </c>
      <c r="F417" s="10" t="str">
        <f t="shared" si="63"/>
        <v>91</v>
      </c>
      <c r="G417" s="11">
        <v>8800</v>
      </c>
      <c r="H417" s="12">
        <f t="shared" si="64"/>
        <v>0</v>
      </c>
      <c r="I417" s="13">
        <f t="shared" si="65"/>
        <v>0</v>
      </c>
      <c r="J417" s="12">
        <f t="shared" si="66"/>
        <v>0</v>
      </c>
      <c r="K417" s="12">
        <f t="shared" si="67"/>
        <v>0</v>
      </c>
      <c r="L417" s="12">
        <f t="shared" si="68"/>
        <v>0</v>
      </c>
      <c r="M417" s="17">
        <f t="shared" si="69"/>
        <v>8800</v>
      </c>
    </row>
    <row r="418" spans="1:13" x14ac:dyDescent="0.25">
      <c r="A418" s="9" t="s">
        <v>42</v>
      </c>
      <c r="B418" s="10" t="s">
        <v>25</v>
      </c>
      <c r="C418" s="10" t="str">
        <f t="shared" si="60"/>
        <v>3</v>
      </c>
      <c r="D418" s="10" t="str">
        <f t="shared" si="61"/>
        <v>1</v>
      </c>
      <c r="E418" s="10" t="str">
        <f t="shared" si="62"/>
        <v>90</v>
      </c>
      <c r="F418" s="10" t="str">
        <f t="shared" si="63"/>
        <v>92</v>
      </c>
      <c r="G418" s="11">
        <v>207947.81</v>
      </c>
      <c r="H418" s="12">
        <f t="shared" si="64"/>
        <v>0</v>
      </c>
      <c r="I418" s="13">
        <f t="shared" si="65"/>
        <v>0</v>
      </c>
      <c r="J418" s="12">
        <f t="shared" si="66"/>
        <v>0</v>
      </c>
      <c r="K418" s="12">
        <f t="shared" si="67"/>
        <v>0</v>
      </c>
      <c r="L418" s="12">
        <f t="shared" si="68"/>
        <v>0</v>
      </c>
      <c r="M418" s="17">
        <f t="shared" si="69"/>
        <v>207947.81</v>
      </c>
    </row>
    <row r="419" spans="1:13" x14ac:dyDescent="0.25">
      <c r="A419" s="9" t="s">
        <v>42</v>
      </c>
      <c r="B419" s="10" t="s">
        <v>79</v>
      </c>
      <c r="C419" s="10" t="str">
        <f t="shared" si="60"/>
        <v>3</v>
      </c>
      <c r="D419" s="10" t="str">
        <f t="shared" si="61"/>
        <v>1</v>
      </c>
      <c r="E419" s="10" t="str">
        <f t="shared" si="62"/>
        <v>90</v>
      </c>
      <c r="F419" s="10" t="str">
        <f t="shared" si="63"/>
        <v>94</v>
      </c>
      <c r="G419" s="11">
        <v>35074.980000000003</v>
      </c>
      <c r="H419" s="12">
        <f t="shared" si="64"/>
        <v>0</v>
      </c>
      <c r="I419" s="13">
        <f t="shared" si="65"/>
        <v>0</v>
      </c>
      <c r="J419" s="12">
        <f t="shared" si="66"/>
        <v>0</v>
      </c>
      <c r="K419" s="12">
        <f t="shared" si="67"/>
        <v>0</v>
      </c>
      <c r="L419" s="12">
        <f t="shared" si="68"/>
        <v>0</v>
      </c>
      <c r="M419" s="17">
        <f t="shared" si="69"/>
        <v>35074.980000000003</v>
      </c>
    </row>
    <row r="420" spans="1:13" x14ac:dyDescent="0.25">
      <c r="A420" s="9" t="s">
        <v>42</v>
      </c>
      <c r="B420" s="10" t="s">
        <v>26</v>
      </c>
      <c r="C420" s="10" t="str">
        <f t="shared" si="60"/>
        <v>3</v>
      </c>
      <c r="D420" s="10" t="str">
        <f t="shared" si="61"/>
        <v>1</v>
      </c>
      <c r="E420" s="10" t="str">
        <f t="shared" si="62"/>
        <v>91</v>
      </c>
      <c r="F420" s="10" t="str">
        <f t="shared" si="63"/>
        <v>13</v>
      </c>
      <c r="G420" s="11">
        <v>1105513.22</v>
      </c>
      <c r="H420" s="12">
        <f t="shared" si="64"/>
        <v>0</v>
      </c>
      <c r="I420" s="13">
        <f t="shared" si="65"/>
        <v>0</v>
      </c>
      <c r="J420" s="12">
        <f t="shared" si="66"/>
        <v>0</v>
      </c>
      <c r="K420" s="12">
        <f t="shared" si="67"/>
        <v>0</v>
      </c>
      <c r="L420" s="12">
        <f t="shared" si="68"/>
        <v>0</v>
      </c>
      <c r="M420" s="17">
        <f t="shared" si="69"/>
        <v>1105513.22</v>
      </c>
    </row>
    <row r="421" spans="1:13" x14ac:dyDescent="0.25">
      <c r="A421" s="9" t="s">
        <v>42</v>
      </c>
      <c r="B421" s="10" t="s">
        <v>86</v>
      </c>
      <c r="C421" s="10" t="str">
        <f t="shared" si="60"/>
        <v>3</v>
      </c>
      <c r="D421" s="10" t="str">
        <f t="shared" si="61"/>
        <v>1</v>
      </c>
      <c r="E421" s="10" t="str">
        <f t="shared" si="62"/>
        <v>91</v>
      </c>
      <c r="F421" s="10" t="str">
        <f t="shared" si="63"/>
        <v>94</v>
      </c>
      <c r="G421" s="11">
        <v>59140.56</v>
      </c>
      <c r="H421" s="12">
        <f t="shared" si="64"/>
        <v>0</v>
      </c>
      <c r="I421" s="13">
        <f t="shared" si="65"/>
        <v>0</v>
      </c>
      <c r="J421" s="12">
        <f t="shared" si="66"/>
        <v>0</v>
      </c>
      <c r="K421" s="12">
        <f t="shared" si="67"/>
        <v>0</v>
      </c>
      <c r="L421" s="12">
        <f t="shared" si="68"/>
        <v>0</v>
      </c>
      <c r="M421" s="17">
        <f t="shared" si="69"/>
        <v>59140.56</v>
      </c>
    </row>
    <row r="422" spans="1:13" x14ac:dyDescent="0.25">
      <c r="A422" s="9" t="s">
        <v>42</v>
      </c>
      <c r="B422" s="10" t="s">
        <v>100</v>
      </c>
      <c r="C422" s="10" t="str">
        <f t="shared" si="60"/>
        <v>3</v>
      </c>
      <c r="D422" s="10" t="str">
        <f t="shared" si="61"/>
        <v>3</v>
      </c>
      <c r="E422" s="10" t="str">
        <f t="shared" si="62"/>
        <v>90</v>
      </c>
      <c r="F422" s="10" t="str">
        <f t="shared" si="63"/>
        <v>05</v>
      </c>
      <c r="G422" s="11">
        <v>17933.47</v>
      </c>
      <c r="H422" s="12">
        <f t="shared" si="64"/>
        <v>0</v>
      </c>
      <c r="I422" s="13">
        <f t="shared" si="65"/>
        <v>0</v>
      </c>
      <c r="J422" s="12">
        <f t="shared" si="66"/>
        <v>0</v>
      </c>
      <c r="K422" s="12">
        <f t="shared" si="67"/>
        <v>0</v>
      </c>
      <c r="L422" s="12">
        <f t="shared" si="68"/>
        <v>0</v>
      </c>
      <c r="M422" s="17">
        <f t="shared" si="69"/>
        <v>17933.47</v>
      </c>
    </row>
    <row r="423" spans="1:13" x14ac:dyDescent="0.25">
      <c r="A423" s="9" t="s">
        <v>42</v>
      </c>
      <c r="B423" s="10" t="s">
        <v>80</v>
      </c>
      <c r="C423" s="10" t="str">
        <f t="shared" si="60"/>
        <v>3</v>
      </c>
      <c r="D423" s="10" t="str">
        <f t="shared" si="61"/>
        <v>3</v>
      </c>
      <c r="E423" s="10" t="str">
        <f t="shared" si="62"/>
        <v>90</v>
      </c>
      <c r="F423" s="10" t="str">
        <f t="shared" si="63"/>
        <v>14</v>
      </c>
      <c r="G423" s="11">
        <v>115690</v>
      </c>
      <c r="H423" s="12">
        <f t="shared" si="64"/>
        <v>0</v>
      </c>
      <c r="I423" s="13">
        <f t="shared" si="65"/>
        <v>0</v>
      </c>
      <c r="J423" s="12">
        <f t="shared" si="66"/>
        <v>0</v>
      </c>
      <c r="K423" s="12">
        <f t="shared" si="67"/>
        <v>0</v>
      </c>
      <c r="L423" s="12">
        <f t="shared" si="68"/>
        <v>0</v>
      </c>
      <c r="M423" s="17">
        <f t="shared" si="69"/>
        <v>115690</v>
      </c>
    </row>
    <row r="424" spans="1:13" x14ac:dyDescent="0.25">
      <c r="A424" s="9" t="s">
        <v>42</v>
      </c>
      <c r="B424" s="10" t="s">
        <v>5</v>
      </c>
      <c r="C424" s="10" t="str">
        <f t="shared" si="60"/>
        <v>3</v>
      </c>
      <c r="D424" s="10" t="str">
        <f t="shared" si="61"/>
        <v>3</v>
      </c>
      <c r="E424" s="10" t="str">
        <f t="shared" si="62"/>
        <v>90</v>
      </c>
      <c r="F424" s="10" t="str">
        <f t="shared" si="63"/>
        <v>30</v>
      </c>
      <c r="G424" s="11">
        <v>192431.06</v>
      </c>
      <c r="H424" s="12">
        <f t="shared" si="64"/>
        <v>0</v>
      </c>
      <c r="I424" s="13">
        <f t="shared" si="65"/>
        <v>0</v>
      </c>
      <c r="J424" s="12">
        <f t="shared" si="66"/>
        <v>0</v>
      </c>
      <c r="K424" s="12">
        <f t="shared" si="67"/>
        <v>0</v>
      </c>
      <c r="L424" s="12">
        <f t="shared" si="68"/>
        <v>0</v>
      </c>
      <c r="M424" s="17">
        <f t="shared" si="69"/>
        <v>192431.06</v>
      </c>
    </row>
    <row r="425" spans="1:13" x14ac:dyDescent="0.25">
      <c r="A425" s="9" t="s">
        <v>42</v>
      </c>
      <c r="B425" s="10" t="s">
        <v>18</v>
      </c>
      <c r="C425" s="10" t="str">
        <f t="shared" si="60"/>
        <v>3</v>
      </c>
      <c r="D425" s="10" t="str">
        <f t="shared" si="61"/>
        <v>3</v>
      </c>
      <c r="E425" s="10" t="str">
        <f t="shared" si="62"/>
        <v>90</v>
      </c>
      <c r="F425" s="10" t="str">
        <f t="shared" si="63"/>
        <v>33</v>
      </c>
      <c r="G425" s="11">
        <v>83727.570000000007</v>
      </c>
      <c r="H425" s="12">
        <f t="shared" si="64"/>
        <v>0</v>
      </c>
      <c r="I425" s="13">
        <f t="shared" si="65"/>
        <v>0</v>
      </c>
      <c r="J425" s="12">
        <f t="shared" si="66"/>
        <v>0</v>
      </c>
      <c r="K425" s="12">
        <f t="shared" si="67"/>
        <v>0</v>
      </c>
      <c r="L425" s="12">
        <f t="shared" si="68"/>
        <v>0</v>
      </c>
      <c r="M425" s="17">
        <f t="shared" si="69"/>
        <v>83727.570000000007</v>
      </c>
    </row>
    <row r="426" spans="1:13" x14ac:dyDescent="0.25">
      <c r="A426" s="9" t="s">
        <v>42</v>
      </c>
      <c r="B426" s="10" t="s">
        <v>7</v>
      </c>
      <c r="C426" s="10" t="str">
        <f t="shared" si="60"/>
        <v>3</v>
      </c>
      <c r="D426" s="10" t="str">
        <f t="shared" si="61"/>
        <v>3</v>
      </c>
      <c r="E426" s="10" t="str">
        <f t="shared" si="62"/>
        <v>90</v>
      </c>
      <c r="F426" s="10" t="str">
        <f t="shared" si="63"/>
        <v>35</v>
      </c>
      <c r="G426" s="11">
        <v>82500</v>
      </c>
      <c r="H426" s="12">
        <f t="shared" si="64"/>
        <v>0</v>
      </c>
      <c r="I426" s="13">
        <f t="shared" si="65"/>
        <v>0</v>
      </c>
      <c r="J426" s="12">
        <f t="shared" si="66"/>
        <v>0</v>
      </c>
      <c r="K426" s="12">
        <f t="shared" si="67"/>
        <v>0</v>
      </c>
      <c r="L426" s="12">
        <f t="shared" si="68"/>
        <v>0</v>
      </c>
      <c r="M426" s="17">
        <f t="shared" si="69"/>
        <v>82500</v>
      </c>
    </row>
    <row r="427" spans="1:13" x14ac:dyDescent="0.25">
      <c r="A427" s="9" t="s">
        <v>42</v>
      </c>
      <c r="B427" s="10" t="s">
        <v>8</v>
      </c>
      <c r="C427" s="10" t="str">
        <f t="shared" si="60"/>
        <v>3</v>
      </c>
      <c r="D427" s="10" t="str">
        <f t="shared" si="61"/>
        <v>3</v>
      </c>
      <c r="E427" s="10" t="str">
        <f t="shared" si="62"/>
        <v>90</v>
      </c>
      <c r="F427" s="10" t="str">
        <f t="shared" si="63"/>
        <v>36</v>
      </c>
      <c r="G427" s="11">
        <v>599628</v>
      </c>
      <c r="H427" s="12">
        <f t="shared" si="64"/>
        <v>0</v>
      </c>
      <c r="I427" s="13">
        <f t="shared" si="65"/>
        <v>0</v>
      </c>
      <c r="J427" s="12">
        <f t="shared" si="66"/>
        <v>0</v>
      </c>
      <c r="K427" s="12">
        <f t="shared" si="67"/>
        <v>0</v>
      </c>
      <c r="L427" s="12">
        <f t="shared" si="68"/>
        <v>0</v>
      </c>
      <c r="M427" s="17">
        <f t="shared" si="69"/>
        <v>599628</v>
      </c>
    </row>
    <row r="428" spans="1:13" x14ac:dyDescent="0.25">
      <c r="A428" s="9" t="s">
        <v>42</v>
      </c>
      <c r="B428" s="10" t="s">
        <v>9</v>
      </c>
      <c r="C428" s="10" t="str">
        <f t="shared" si="60"/>
        <v>3</v>
      </c>
      <c r="D428" s="10" t="str">
        <f t="shared" si="61"/>
        <v>3</v>
      </c>
      <c r="E428" s="10" t="str">
        <f t="shared" si="62"/>
        <v>90</v>
      </c>
      <c r="F428" s="10" t="str">
        <f t="shared" si="63"/>
        <v>37</v>
      </c>
      <c r="G428" s="11">
        <v>189197.25</v>
      </c>
      <c r="H428" s="12">
        <f t="shared" si="64"/>
        <v>0</v>
      </c>
      <c r="I428" s="13">
        <f t="shared" si="65"/>
        <v>0</v>
      </c>
      <c r="J428" s="12">
        <f t="shared" si="66"/>
        <v>0</v>
      </c>
      <c r="K428" s="12">
        <f t="shared" si="67"/>
        <v>0</v>
      </c>
      <c r="L428" s="12">
        <f t="shared" si="68"/>
        <v>0</v>
      </c>
      <c r="M428" s="17">
        <f t="shared" si="69"/>
        <v>189197.25</v>
      </c>
    </row>
    <row r="429" spans="1:13" x14ac:dyDescent="0.25">
      <c r="A429" s="9" t="s">
        <v>42</v>
      </c>
      <c r="B429" s="10" t="s">
        <v>10</v>
      </c>
      <c r="C429" s="10" t="str">
        <f t="shared" si="60"/>
        <v>3</v>
      </c>
      <c r="D429" s="10" t="str">
        <f t="shared" si="61"/>
        <v>3</v>
      </c>
      <c r="E429" s="10" t="str">
        <f t="shared" si="62"/>
        <v>90</v>
      </c>
      <c r="F429" s="10" t="str">
        <f t="shared" si="63"/>
        <v>39</v>
      </c>
      <c r="G429" s="11">
        <v>1288705.47</v>
      </c>
      <c r="H429" s="12">
        <f t="shared" si="64"/>
        <v>0</v>
      </c>
      <c r="I429" s="13">
        <f t="shared" si="65"/>
        <v>0</v>
      </c>
      <c r="J429" s="12">
        <f t="shared" si="66"/>
        <v>0</v>
      </c>
      <c r="K429" s="12">
        <f t="shared" si="67"/>
        <v>0</v>
      </c>
      <c r="L429" s="12">
        <f t="shared" si="68"/>
        <v>0</v>
      </c>
      <c r="M429" s="17">
        <f t="shared" si="69"/>
        <v>1288705.47</v>
      </c>
    </row>
    <row r="430" spans="1:13" x14ac:dyDescent="0.25">
      <c r="A430" s="9" t="s">
        <v>42</v>
      </c>
      <c r="B430" s="10" t="s">
        <v>81</v>
      </c>
      <c r="C430" s="10" t="str">
        <f t="shared" si="60"/>
        <v>3</v>
      </c>
      <c r="D430" s="10" t="str">
        <f t="shared" si="61"/>
        <v>3</v>
      </c>
      <c r="E430" s="10" t="str">
        <f t="shared" si="62"/>
        <v>90</v>
      </c>
      <c r="F430" s="10" t="str">
        <f t="shared" si="63"/>
        <v>46</v>
      </c>
      <c r="G430" s="11">
        <v>1305183.51</v>
      </c>
      <c r="H430" s="12">
        <f t="shared" si="64"/>
        <v>0</v>
      </c>
      <c r="I430" s="13">
        <f t="shared" si="65"/>
        <v>0</v>
      </c>
      <c r="J430" s="12">
        <f t="shared" si="66"/>
        <v>0</v>
      </c>
      <c r="K430" s="12">
        <f t="shared" si="67"/>
        <v>0</v>
      </c>
      <c r="L430" s="12">
        <f t="shared" si="68"/>
        <v>0</v>
      </c>
      <c r="M430" s="17">
        <f t="shared" si="69"/>
        <v>1305183.51</v>
      </c>
    </row>
    <row r="431" spans="1:13" x14ac:dyDescent="0.25">
      <c r="A431" s="9" t="s">
        <v>42</v>
      </c>
      <c r="B431" s="10" t="s">
        <v>19</v>
      </c>
      <c r="C431" s="10" t="str">
        <f t="shared" si="60"/>
        <v>3</v>
      </c>
      <c r="D431" s="10" t="str">
        <f t="shared" si="61"/>
        <v>3</v>
      </c>
      <c r="E431" s="10" t="str">
        <f t="shared" si="62"/>
        <v>90</v>
      </c>
      <c r="F431" s="10" t="str">
        <f t="shared" si="63"/>
        <v>47</v>
      </c>
      <c r="G431" s="11">
        <v>4735529.03</v>
      </c>
      <c r="H431" s="12">
        <f t="shared" si="64"/>
        <v>0</v>
      </c>
      <c r="I431" s="13">
        <f t="shared" si="65"/>
        <v>0</v>
      </c>
      <c r="J431" s="12">
        <f t="shared" si="66"/>
        <v>0</v>
      </c>
      <c r="K431" s="12">
        <f t="shared" si="67"/>
        <v>0</v>
      </c>
      <c r="L431" s="12">
        <f t="shared" si="68"/>
        <v>0</v>
      </c>
      <c r="M431" s="17">
        <f t="shared" si="69"/>
        <v>4735529.03</v>
      </c>
    </row>
    <row r="432" spans="1:13" x14ac:dyDescent="0.25">
      <c r="A432" s="9" t="s">
        <v>42</v>
      </c>
      <c r="B432" s="10" t="s">
        <v>82</v>
      </c>
      <c r="C432" s="10" t="str">
        <f t="shared" si="60"/>
        <v>3</v>
      </c>
      <c r="D432" s="10" t="str">
        <f t="shared" si="61"/>
        <v>3</v>
      </c>
      <c r="E432" s="10" t="str">
        <f t="shared" si="62"/>
        <v>90</v>
      </c>
      <c r="F432" s="10" t="str">
        <f t="shared" si="63"/>
        <v>49</v>
      </c>
      <c r="G432" s="11">
        <v>186883.46</v>
      </c>
      <c r="H432" s="12">
        <f t="shared" si="64"/>
        <v>0</v>
      </c>
      <c r="I432" s="13">
        <f t="shared" si="65"/>
        <v>0</v>
      </c>
      <c r="J432" s="12">
        <f t="shared" si="66"/>
        <v>0</v>
      </c>
      <c r="K432" s="12">
        <f t="shared" si="67"/>
        <v>0</v>
      </c>
      <c r="L432" s="12">
        <f t="shared" si="68"/>
        <v>0</v>
      </c>
      <c r="M432" s="17">
        <f t="shared" si="69"/>
        <v>186883.46</v>
      </c>
    </row>
    <row r="433" spans="1:13" x14ac:dyDescent="0.25">
      <c r="A433" s="9" t="s">
        <v>42</v>
      </c>
      <c r="B433" s="10" t="s">
        <v>32</v>
      </c>
      <c r="C433" s="10" t="str">
        <f t="shared" si="60"/>
        <v>3</v>
      </c>
      <c r="D433" s="10" t="str">
        <f t="shared" si="61"/>
        <v>3</v>
      </c>
      <c r="E433" s="10" t="str">
        <f t="shared" si="62"/>
        <v>90</v>
      </c>
      <c r="F433" s="10" t="str">
        <f t="shared" si="63"/>
        <v>91</v>
      </c>
      <c r="G433" s="11">
        <v>4971053</v>
      </c>
      <c r="H433" s="12">
        <f t="shared" si="64"/>
        <v>0</v>
      </c>
      <c r="I433" s="13">
        <f t="shared" si="65"/>
        <v>0</v>
      </c>
      <c r="J433" s="12">
        <f t="shared" si="66"/>
        <v>0</v>
      </c>
      <c r="K433" s="12">
        <f t="shared" si="67"/>
        <v>0</v>
      </c>
      <c r="L433" s="12">
        <f t="shared" si="68"/>
        <v>0</v>
      </c>
      <c r="M433" s="17">
        <f t="shared" si="69"/>
        <v>4971053</v>
      </c>
    </row>
    <row r="434" spans="1:13" x14ac:dyDescent="0.25">
      <c r="A434" s="9" t="s">
        <v>42</v>
      </c>
      <c r="B434" s="10" t="s">
        <v>11</v>
      </c>
      <c r="C434" s="10" t="str">
        <f t="shared" si="60"/>
        <v>3</v>
      </c>
      <c r="D434" s="10" t="str">
        <f t="shared" si="61"/>
        <v>3</v>
      </c>
      <c r="E434" s="10" t="str">
        <f t="shared" si="62"/>
        <v>90</v>
      </c>
      <c r="F434" s="10" t="str">
        <f t="shared" si="63"/>
        <v>92</v>
      </c>
      <c r="G434" s="11">
        <v>245812.75</v>
      </c>
      <c r="H434" s="12">
        <f t="shared" si="64"/>
        <v>0</v>
      </c>
      <c r="I434" s="13">
        <f t="shared" si="65"/>
        <v>0</v>
      </c>
      <c r="J434" s="12">
        <f t="shared" si="66"/>
        <v>0</v>
      </c>
      <c r="K434" s="12">
        <f t="shared" si="67"/>
        <v>0</v>
      </c>
      <c r="L434" s="12">
        <f t="shared" si="68"/>
        <v>0</v>
      </c>
      <c r="M434" s="17">
        <f t="shared" si="69"/>
        <v>245812.75</v>
      </c>
    </row>
    <row r="435" spans="1:13" x14ac:dyDescent="0.25">
      <c r="A435" s="9" t="s">
        <v>42</v>
      </c>
      <c r="B435" s="10" t="s">
        <v>12</v>
      </c>
      <c r="C435" s="10" t="str">
        <f t="shared" si="60"/>
        <v>3</v>
      </c>
      <c r="D435" s="10" t="str">
        <f t="shared" si="61"/>
        <v>3</v>
      </c>
      <c r="E435" s="10" t="str">
        <f t="shared" si="62"/>
        <v>90</v>
      </c>
      <c r="F435" s="10" t="str">
        <f t="shared" si="63"/>
        <v>93</v>
      </c>
      <c r="G435" s="11">
        <v>205246.43</v>
      </c>
      <c r="H435" s="12">
        <f t="shared" si="64"/>
        <v>0</v>
      </c>
      <c r="I435" s="13">
        <f t="shared" si="65"/>
        <v>0</v>
      </c>
      <c r="J435" s="12">
        <f t="shared" si="66"/>
        <v>0</v>
      </c>
      <c r="K435" s="12">
        <f t="shared" si="67"/>
        <v>0</v>
      </c>
      <c r="L435" s="12">
        <f t="shared" si="68"/>
        <v>0</v>
      </c>
      <c r="M435" s="17">
        <f t="shared" si="69"/>
        <v>205246.43</v>
      </c>
    </row>
    <row r="436" spans="1:13" x14ac:dyDescent="0.25">
      <c r="A436" s="9" t="s">
        <v>42</v>
      </c>
      <c r="B436" s="10" t="s">
        <v>83</v>
      </c>
      <c r="C436" s="10" t="str">
        <f t="shared" si="60"/>
        <v>3</v>
      </c>
      <c r="D436" s="10" t="str">
        <f t="shared" si="61"/>
        <v>3</v>
      </c>
      <c r="E436" s="10" t="str">
        <f t="shared" si="62"/>
        <v>91</v>
      </c>
      <c r="F436" s="10" t="str">
        <f t="shared" si="63"/>
        <v>47</v>
      </c>
      <c r="G436" s="11">
        <v>2095.25</v>
      </c>
      <c r="H436" s="12">
        <f t="shared" si="64"/>
        <v>0</v>
      </c>
      <c r="I436" s="13">
        <f t="shared" si="65"/>
        <v>0</v>
      </c>
      <c r="J436" s="12">
        <f t="shared" si="66"/>
        <v>0</v>
      </c>
      <c r="K436" s="12">
        <f t="shared" si="67"/>
        <v>0</v>
      </c>
      <c r="L436" s="12">
        <f t="shared" si="68"/>
        <v>0</v>
      </c>
      <c r="M436" s="17">
        <f t="shared" si="69"/>
        <v>2095.25</v>
      </c>
    </row>
    <row r="437" spans="1:13" x14ac:dyDescent="0.25">
      <c r="A437" s="9" t="s">
        <v>42</v>
      </c>
      <c r="B437" s="10" t="s">
        <v>16</v>
      </c>
      <c r="C437" s="10" t="str">
        <f t="shared" si="60"/>
        <v>4</v>
      </c>
      <c r="D437" s="10" t="str">
        <f t="shared" si="61"/>
        <v>4</v>
      </c>
      <c r="E437" s="10" t="str">
        <f t="shared" si="62"/>
        <v>90</v>
      </c>
      <c r="F437" s="10" t="str">
        <f t="shared" si="63"/>
        <v>52</v>
      </c>
      <c r="G437" s="11">
        <v>690864.4</v>
      </c>
      <c r="H437" s="12">
        <f t="shared" si="64"/>
        <v>0</v>
      </c>
      <c r="I437" s="13">
        <f t="shared" si="65"/>
        <v>690864.4</v>
      </c>
      <c r="J437" s="12">
        <f t="shared" si="66"/>
        <v>0</v>
      </c>
      <c r="K437" s="12">
        <f t="shared" si="67"/>
        <v>0</v>
      </c>
      <c r="L437" s="12">
        <f t="shared" si="68"/>
        <v>0</v>
      </c>
      <c r="M437" s="17">
        <f t="shared" si="69"/>
        <v>0</v>
      </c>
    </row>
    <row r="438" spans="1:13" x14ac:dyDescent="0.25">
      <c r="A438" s="9" t="s">
        <v>45</v>
      </c>
      <c r="B438" s="10" t="s">
        <v>49</v>
      </c>
      <c r="C438" s="10" t="str">
        <f t="shared" si="60"/>
        <v>3</v>
      </c>
      <c r="D438" s="10" t="str">
        <f t="shared" si="61"/>
        <v>1</v>
      </c>
      <c r="E438" s="10" t="str">
        <f t="shared" si="62"/>
        <v>90</v>
      </c>
      <c r="F438" s="10" t="str">
        <f t="shared" si="63"/>
        <v>04</v>
      </c>
      <c r="G438" s="11">
        <v>124792.23</v>
      </c>
      <c r="H438" s="12">
        <f t="shared" si="64"/>
        <v>0</v>
      </c>
      <c r="I438" s="13">
        <f t="shared" si="65"/>
        <v>0</v>
      </c>
      <c r="J438" s="12">
        <f t="shared" si="66"/>
        <v>0</v>
      </c>
      <c r="K438" s="12">
        <f t="shared" si="67"/>
        <v>0</v>
      </c>
      <c r="L438" s="12">
        <f t="shared" si="68"/>
        <v>0</v>
      </c>
      <c r="M438" s="17">
        <f t="shared" si="69"/>
        <v>124792.23</v>
      </c>
    </row>
    <row r="439" spans="1:13" x14ac:dyDescent="0.25">
      <c r="A439" s="9" t="s">
        <v>45</v>
      </c>
      <c r="B439" s="10" t="s">
        <v>95</v>
      </c>
      <c r="C439" s="10" t="str">
        <f t="shared" si="60"/>
        <v>3</v>
      </c>
      <c r="D439" s="10" t="str">
        <f t="shared" si="61"/>
        <v>1</v>
      </c>
      <c r="E439" s="10" t="str">
        <f t="shared" si="62"/>
        <v>90</v>
      </c>
      <c r="F439" s="10" t="str">
        <f t="shared" si="63"/>
        <v>05</v>
      </c>
      <c r="G439" s="11">
        <v>2004.79</v>
      </c>
      <c r="H439" s="12">
        <f t="shared" si="64"/>
        <v>0</v>
      </c>
      <c r="I439" s="13">
        <f t="shared" si="65"/>
        <v>0</v>
      </c>
      <c r="J439" s="12">
        <f t="shared" si="66"/>
        <v>0</v>
      </c>
      <c r="K439" s="12">
        <f t="shared" si="67"/>
        <v>0</v>
      </c>
      <c r="L439" s="12">
        <f t="shared" si="68"/>
        <v>0</v>
      </c>
      <c r="M439" s="17">
        <f t="shared" si="69"/>
        <v>2004.79</v>
      </c>
    </row>
    <row r="440" spans="1:13" x14ac:dyDescent="0.25">
      <c r="A440" s="9" t="s">
        <v>45</v>
      </c>
      <c r="B440" s="10" t="s">
        <v>23</v>
      </c>
      <c r="C440" s="10" t="str">
        <f t="shared" si="60"/>
        <v>3</v>
      </c>
      <c r="D440" s="10" t="str">
        <f t="shared" si="61"/>
        <v>1</v>
      </c>
      <c r="E440" s="10" t="str">
        <f t="shared" si="62"/>
        <v>90</v>
      </c>
      <c r="F440" s="10" t="str">
        <f t="shared" si="63"/>
        <v>11</v>
      </c>
      <c r="G440" s="11">
        <v>357193600.10000002</v>
      </c>
      <c r="H440" s="12">
        <f t="shared" si="64"/>
        <v>0</v>
      </c>
      <c r="I440" s="13">
        <f t="shared" si="65"/>
        <v>0</v>
      </c>
      <c r="J440" s="12">
        <f t="shared" si="66"/>
        <v>0</v>
      </c>
      <c r="K440" s="12">
        <f t="shared" si="67"/>
        <v>0</v>
      </c>
      <c r="L440" s="12">
        <f t="shared" si="68"/>
        <v>0</v>
      </c>
      <c r="M440" s="17">
        <f t="shared" si="69"/>
        <v>357193600.10000002</v>
      </c>
    </row>
    <row r="441" spans="1:13" x14ac:dyDescent="0.25">
      <c r="A441" s="9" t="s">
        <v>45</v>
      </c>
      <c r="B441" s="10" t="s">
        <v>24</v>
      </c>
      <c r="C441" s="10" t="str">
        <f t="shared" si="60"/>
        <v>3</v>
      </c>
      <c r="D441" s="10" t="str">
        <f t="shared" si="61"/>
        <v>1</v>
      </c>
      <c r="E441" s="10" t="str">
        <f t="shared" si="62"/>
        <v>90</v>
      </c>
      <c r="F441" s="10" t="str">
        <f t="shared" si="63"/>
        <v>13</v>
      </c>
      <c r="G441" s="11">
        <v>11392133.130000001</v>
      </c>
      <c r="H441" s="12">
        <f t="shared" si="64"/>
        <v>0</v>
      </c>
      <c r="I441" s="13">
        <f t="shared" si="65"/>
        <v>0</v>
      </c>
      <c r="J441" s="12">
        <f t="shared" si="66"/>
        <v>0</v>
      </c>
      <c r="K441" s="12">
        <f t="shared" si="67"/>
        <v>0</v>
      </c>
      <c r="L441" s="12">
        <f t="shared" si="68"/>
        <v>0</v>
      </c>
      <c r="M441" s="17">
        <f t="shared" si="69"/>
        <v>11392133.130000001</v>
      </c>
    </row>
    <row r="442" spans="1:13" x14ac:dyDescent="0.25">
      <c r="A442" s="9" t="s">
        <v>45</v>
      </c>
      <c r="B442" s="10" t="s">
        <v>78</v>
      </c>
      <c r="C442" s="10" t="str">
        <f t="shared" si="60"/>
        <v>3</v>
      </c>
      <c r="D442" s="10" t="str">
        <f t="shared" si="61"/>
        <v>1</v>
      </c>
      <c r="E442" s="10" t="str">
        <f t="shared" si="62"/>
        <v>90</v>
      </c>
      <c r="F442" s="10" t="str">
        <f t="shared" si="63"/>
        <v>16</v>
      </c>
      <c r="G442" s="11">
        <v>70420583.629999995</v>
      </c>
      <c r="H442" s="12">
        <f t="shared" si="64"/>
        <v>0</v>
      </c>
      <c r="I442" s="13">
        <f t="shared" si="65"/>
        <v>0</v>
      </c>
      <c r="J442" s="12">
        <f t="shared" si="66"/>
        <v>0</v>
      </c>
      <c r="K442" s="12">
        <f t="shared" si="67"/>
        <v>0</v>
      </c>
      <c r="L442" s="12">
        <f t="shared" si="68"/>
        <v>0</v>
      </c>
      <c r="M442" s="17">
        <f t="shared" si="69"/>
        <v>70420583.629999995</v>
      </c>
    </row>
    <row r="443" spans="1:13" x14ac:dyDescent="0.25">
      <c r="A443" s="9" t="s">
        <v>45</v>
      </c>
      <c r="B443" s="10" t="s">
        <v>46</v>
      </c>
      <c r="C443" s="10" t="str">
        <f t="shared" si="60"/>
        <v>3</v>
      </c>
      <c r="D443" s="10" t="str">
        <f t="shared" si="61"/>
        <v>1</v>
      </c>
      <c r="E443" s="10" t="str">
        <f t="shared" si="62"/>
        <v>90</v>
      </c>
      <c r="F443" s="10" t="str">
        <f t="shared" si="63"/>
        <v>34</v>
      </c>
      <c r="G443" s="11">
        <v>36922409.770000003</v>
      </c>
      <c r="H443" s="12">
        <f t="shared" si="64"/>
        <v>0</v>
      </c>
      <c r="I443" s="13">
        <f t="shared" si="65"/>
        <v>0</v>
      </c>
      <c r="J443" s="12">
        <f t="shared" si="66"/>
        <v>0</v>
      </c>
      <c r="K443" s="12">
        <f t="shared" si="67"/>
        <v>0</v>
      </c>
      <c r="L443" s="12">
        <f t="shared" si="68"/>
        <v>0</v>
      </c>
      <c r="M443" s="17">
        <f t="shared" si="69"/>
        <v>36922409.770000003</v>
      </c>
    </row>
    <row r="444" spans="1:13" x14ac:dyDescent="0.25">
      <c r="A444" s="9" t="s">
        <v>45</v>
      </c>
      <c r="B444" s="10" t="s">
        <v>25</v>
      </c>
      <c r="C444" s="10" t="str">
        <f t="shared" si="60"/>
        <v>3</v>
      </c>
      <c r="D444" s="10" t="str">
        <f t="shared" si="61"/>
        <v>1</v>
      </c>
      <c r="E444" s="10" t="str">
        <f t="shared" si="62"/>
        <v>90</v>
      </c>
      <c r="F444" s="10" t="str">
        <f t="shared" si="63"/>
        <v>92</v>
      </c>
      <c r="G444" s="11">
        <v>7273990.9299999997</v>
      </c>
      <c r="H444" s="12">
        <f t="shared" si="64"/>
        <v>0</v>
      </c>
      <c r="I444" s="13">
        <f t="shared" si="65"/>
        <v>0</v>
      </c>
      <c r="J444" s="12">
        <f t="shared" si="66"/>
        <v>0</v>
      </c>
      <c r="K444" s="12">
        <f t="shared" si="67"/>
        <v>0</v>
      </c>
      <c r="L444" s="12">
        <f t="shared" si="68"/>
        <v>0</v>
      </c>
      <c r="M444" s="17">
        <f t="shared" si="69"/>
        <v>7273990.9299999997</v>
      </c>
    </row>
    <row r="445" spans="1:13" x14ac:dyDescent="0.25">
      <c r="A445" s="9" t="s">
        <v>45</v>
      </c>
      <c r="B445" s="10" t="s">
        <v>26</v>
      </c>
      <c r="C445" s="10" t="str">
        <f t="shared" si="60"/>
        <v>3</v>
      </c>
      <c r="D445" s="10" t="str">
        <f t="shared" si="61"/>
        <v>1</v>
      </c>
      <c r="E445" s="10" t="str">
        <f t="shared" si="62"/>
        <v>91</v>
      </c>
      <c r="F445" s="10" t="str">
        <f t="shared" si="63"/>
        <v>13</v>
      </c>
      <c r="G445" s="11">
        <v>30752344.07</v>
      </c>
      <c r="H445" s="12">
        <f t="shared" si="64"/>
        <v>0</v>
      </c>
      <c r="I445" s="13">
        <f t="shared" si="65"/>
        <v>0</v>
      </c>
      <c r="J445" s="12">
        <f t="shared" si="66"/>
        <v>0</v>
      </c>
      <c r="K445" s="12">
        <f t="shared" si="67"/>
        <v>0</v>
      </c>
      <c r="L445" s="12">
        <f t="shared" si="68"/>
        <v>0</v>
      </c>
      <c r="M445" s="17">
        <f t="shared" si="69"/>
        <v>30752344.07</v>
      </c>
    </row>
    <row r="446" spans="1:13" x14ac:dyDescent="0.25">
      <c r="A446" s="9" t="s">
        <v>45</v>
      </c>
      <c r="B446" s="10" t="s">
        <v>29</v>
      </c>
      <c r="C446" s="10" t="str">
        <f t="shared" si="60"/>
        <v>3</v>
      </c>
      <c r="D446" s="10" t="str">
        <f t="shared" si="61"/>
        <v>3</v>
      </c>
      <c r="E446" s="10" t="str">
        <f t="shared" si="62"/>
        <v>20</v>
      </c>
      <c r="F446" s="10" t="str">
        <f t="shared" si="63"/>
        <v>47</v>
      </c>
      <c r="G446" s="11">
        <v>6612694.1500000004</v>
      </c>
      <c r="H446" s="12">
        <f t="shared" si="64"/>
        <v>0</v>
      </c>
      <c r="I446" s="13">
        <f t="shared" si="65"/>
        <v>0</v>
      </c>
      <c r="J446" s="12">
        <f t="shared" si="66"/>
        <v>0</v>
      </c>
      <c r="K446" s="12">
        <f t="shared" si="67"/>
        <v>6612694.1500000004</v>
      </c>
      <c r="L446" s="12">
        <f t="shared" si="68"/>
        <v>0</v>
      </c>
      <c r="M446" s="17">
        <f t="shared" si="69"/>
        <v>0</v>
      </c>
    </row>
    <row r="447" spans="1:13" x14ac:dyDescent="0.25">
      <c r="A447" s="9" t="s">
        <v>45</v>
      </c>
      <c r="B447" s="10" t="s">
        <v>64</v>
      </c>
      <c r="C447" s="10" t="str">
        <f t="shared" si="60"/>
        <v>3</v>
      </c>
      <c r="D447" s="10" t="str">
        <f t="shared" si="61"/>
        <v>3</v>
      </c>
      <c r="E447" s="10" t="str">
        <f t="shared" si="62"/>
        <v>20</v>
      </c>
      <c r="F447" s="10" t="str">
        <f t="shared" si="63"/>
        <v>93</v>
      </c>
      <c r="G447" s="11">
        <v>1495867.23</v>
      </c>
      <c r="H447" s="12">
        <f t="shared" si="64"/>
        <v>0</v>
      </c>
      <c r="I447" s="13">
        <f t="shared" si="65"/>
        <v>0</v>
      </c>
      <c r="J447" s="12">
        <f t="shared" si="66"/>
        <v>0</v>
      </c>
      <c r="K447" s="12">
        <f t="shared" si="67"/>
        <v>1495867.23</v>
      </c>
      <c r="L447" s="12">
        <f t="shared" si="68"/>
        <v>0</v>
      </c>
      <c r="M447" s="17">
        <f t="shared" si="69"/>
        <v>0</v>
      </c>
    </row>
    <row r="448" spans="1:13" x14ac:dyDescent="0.25">
      <c r="A448" s="9" t="s">
        <v>45</v>
      </c>
      <c r="B448" s="10" t="s">
        <v>30</v>
      </c>
      <c r="C448" s="10" t="str">
        <f t="shared" si="60"/>
        <v>3</v>
      </c>
      <c r="D448" s="10" t="str">
        <f t="shared" si="61"/>
        <v>3</v>
      </c>
      <c r="E448" s="10" t="str">
        <f t="shared" si="62"/>
        <v>40</v>
      </c>
      <c r="F448" s="10" t="str">
        <f t="shared" si="63"/>
        <v>41</v>
      </c>
      <c r="G448" s="11">
        <v>9179868.9299999997</v>
      </c>
      <c r="H448" s="12">
        <f t="shared" si="64"/>
        <v>0</v>
      </c>
      <c r="I448" s="13">
        <f t="shared" si="65"/>
        <v>0</v>
      </c>
      <c r="J448" s="12">
        <f t="shared" si="66"/>
        <v>0</v>
      </c>
      <c r="K448" s="12">
        <f t="shared" si="67"/>
        <v>0</v>
      </c>
      <c r="L448" s="12">
        <f t="shared" si="68"/>
        <v>0</v>
      </c>
      <c r="M448" s="17">
        <f t="shared" si="69"/>
        <v>9179868.9299999997</v>
      </c>
    </row>
    <row r="449" spans="1:13" x14ac:dyDescent="0.25">
      <c r="A449" s="9" t="s">
        <v>45</v>
      </c>
      <c r="B449" s="10" t="s">
        <v>39</v>
      </c>
      <c r="C449" s="10" t="str">
        <f t="shared" si="60"/>
        <v>3</v>
      </c>
      <c r="D449" s="10" t="str">
        <f t="shared" si="61"/>
        <v>3</v>
      </c>
      <c r="E449" s="10" t="str">
        <f t="shared" si="62"/>
        <v>50</v>
      </c>
      <c r="F449" s="10" t="str">
        <f t="shared" si="63"/>
        <v>41</v>
      </c>
      <c r="G449" s="11">
        <v>44760867.049999997</v>
      </c>
      <c r="H449" s="12">
        <f t="shared" si="64"/>
        <v>0</v>
      </c>
      <c r="I449" s="13">
        <f t="shared" si="65"/>
        <v>0</v>
      </c>
      <c r="J449" s="12">
        <f t="shared" si="66"/>
        <v>0</v>
      </c>
      <c r="K449" s="12">
        <f t="shared" si="67"/>
        <v>0</v>
      </c>
      <c r="L449" s="12">
        <f t="shared" si="68"/>
        <v>0</v>
      </c>
      <c r="M449" s="17">
        <f t="shared" si="69"/>
        <v>44760867.049999997</v>
      </c>
    </row>
    <row r="450" spans="1:13" x14ac:dyDescent="0.25">
      <c r="A450" s="9" t="s">
        <v>45</v>
      </c>
      <c r="B450" s="10" t="s">
        <v>80</v>
      </c>
      <c r="C450" s="10" t="str">
        <f t="shared" si="60"/>
        <v>3</v>
      </c>
      <c r="D450" s="10" t="str">
        <f t="shared" si="61"/>
        <v>3</v>
      </c>
      <c r="E450" s="10" t="str">
        <f t="shared" si="62"/>
        <v>90</v>
      </c>
      <c r="F450" s="10" t="str">
        <f t="shared" si="63"/>
        <v>14</v>
      </c>
      <c r="G450" s="11">
        <v>3131470</v>
      </c>
      <c r="H450" s="12">
        <f t="shared" si="64"/>
        <v>0</v>
      </c>
      <c r="I450" s="13">
        <f t="shared" si="65"/>
        <v>0</v>
      </c>
      <c r="J450" s="12">
        <f t="shared" si="66"/>
        <v>0</v>
      </c>
      <c r="K450" s="12">
        <f t="shared" si="67"/>
        <v>0</v>
      </c>
      <c r="L450" s="12">
        <f t="shared" si="68"/>
        <v>0</v>
      </c>
      <c r="M450" s="17">
        <f t="shared" si="69"/>
        <v>3131470</v>
      </c>
    </row>
    <row r="451" spans="1:13" x14ac:dyDescent="0.25">
      <c r="A451" s="9" t="s">
        <v>45</v>
      </c>
      <c r="B451" s="10" t="s">
        <v>98</v>
      </c>
      <c r="C451" s="10" t="str">
        <f t="shared" ref="C451:C514" si="70">MID(B451,1,1)</f>
        <v>3</v>
      </c>
      <c r="D451" s="10" t="str">
        <f t="shared" ref="D451:D514" si="71">MID(B451,2,1)</f>
        <v>3</v>
      </c>
      <c r="E451" s="10" t="str">
        <f t="shared" ref="E451:E514" si="72">MID(B451,3,2)</f>
        <v>90</v>
      </c>
      <c r="F451" s="10" t="str">
        <f t="shared" ref="F451:F514" si="73">MID(B451,5,2)</f>
        <v>19</v>
      </c>
      <c r="G451" s="11">
        <v>529.59</v>
      </c>
      <c r="H451" s="12">
        <f t="shared" ref="H451:H514" si="74">IF(D451="6",G451,0)</f>
        <v>0</v>
      </c>
      <c r="I451" s="13">
        <f t="shared" ref="I451:I514" si="75">IF(OR(D451="5",D451="4"),G451,0)</f>
        <v>0</v>
      </c>
      <c r="J451" s="12">
        <f t="shared" ref="J451:J514" si="76">IF(D451="2",G451,0)</f>
        <v>0</v>
      </c>
      <c r="K451" s="12">
        <f t="shared" ref="K451:K514" si="77">IF(AND(C451="3",D451="3",E451="20"),G451,0)</f>
        <v>0</v>
      </c>
      <c r="L451" s="12">
        <f t="shared" ref="L451:L514" si="78">IF(AND(C451="3",D451="3",E451="40",F451="81"),G451,0)</f>
        <v>0</v>
      </c>
      <c r="M451" s="17">
        <f t="shared" ref="M451:M514" si="79">G451-SUM(H451:L451)</f>
        <v>529.59</v>
      </c>
    </row>
    <row r="452" spans="1:13" x14ac:dyDescent="0.25">
      <c r="A452" s="9" t="s">
        <v>45</v>
      </c>
      <c r="B452" s="10" t="s">
        <v>5</v>
      </c>
      <c r="C452" s="10" t="str">
        <f t="shared" si="70"/>
        <v>3</v>
      </c>
      <c r="D452" s="10" t="str">
        <f t="shared" si="71"/>
        <v>3</v>
      </c>
      <c r="E452" s="10" t="str">
        <f t="shared" si="72"/>
        <v>90</v>
      </c>
      <c r="F452" s="10" t="str">
        <f t="shared" si="73"/>
        <v>30</v>
      </c>
      <c r="G452" s="11">
        <v>120996183.81999999</v>
      </c>
      <c r="H452" s="12">
        <f t="shared" si="74"/>
        <v>0</v>
      </c>
      <c r="I452" s="13">
        <f t="shared" si="75"/>
        <v>0</v>
      </c>
      <c r="J452" s="12">
        <f t="shared" si="76"/>
        <v>0</v>
      </c>
      <c r="K452" s="12">
        <f t="shared" si="77"/>
        <v>0</v>
      </c>
      <c r="L452" s="12">
        <f t="shared" si="78"/>
        <v>0</v>
      </c>
      <c r="M452" s="17">
        <f t="shared" si="79"/>
        <v>120996183.81999999</v>
      </c>
    </row>
    <row r="453" spans="1:13" x14ac:dyDescent="0.25">
      <c r="A453" s="9" t="s">
        <v>45</v>
      </c>
      <c r="B453" s="10" t="s">
        <v>6</v>
      </c>
      <c r="C453" s="10" t="str">
        <f t="shared" si="70"/>
        <v>3</v>
      </c>
      <c r="D453" s="10" t="str">
        <f t="shared" si="71"/>
        <v>3</v>
      </c>
      <c r="E453" s="10" t="str">
        <f t="shared" si="72"/>
        <v>90</v>
      </c>
      <c r="F453" s="10" t="str">
        <f t="shared" si="73"/>
        <v>32</v>
      </c>
      <c r="G453" s="11">
        <v>1294483.93</v>
      </c>
      <c r="H453" s="12">
        <f t="shared" si="74"/>
        <v>0</v>
      </c>
      <c r="I453" s="13">
        <f t="shared" si="75"/>
        <v>0</v>
      </c>
      <c r="J453" s="12">
        <f t="shared" si="76"/>
        <v>0</v>
      </c>
      <c r="K453" s="12">
        <f t="shared" si="77"/>
        <v>0</v>
      </c>
      <c r="L453" s="12">
        <f t="shared" si="78"/>
        <v>0</v>
      </c>
      <c r="M453" s="17">
        <f t="shared" si="79"/>
        <v>1294483.93</v>
      </c>
    </row>
    <row r="454" spans="1:13" x14ac:dyDescent="0.25">
      <c r="A454" s="9" t="s">
        <v>45</v>
      </c>
      <c r="B454" s="10" t="s">
        <v>18</v>
      </c>
      <c r="C454" s="10" t="str">
        <f t="shared" si="70"/>
        <v>3</v>
      </c>
      <c r="D454" s="10" t="str">
        <f t="shared" si="71"/>
        <v>3</v>
      </c>
      <c r="E454" s="10" t="str">
        <f t="shared" si="72"/>
        <v>90</v>
      </c>
      <c r="F454" s="10" t="str">
        <f t="shared" si="73"/>
        <v>33</v>
      </c>
      <c r="G454" s="11">
        <v>14996631.619999999</v>
      </c>
      <c r="H454" s="12">
        <f t="shared" si="74"/>
        <v>0</v>
      </c>
      <c r="I454" s="13">
        <f t="shared" si="75"/>
        <v>0</v>
      </c>
      <c r="J454" s="12">
        <f t="shared" si="76"/>
        <v>0</v>
      </c>
      <c r="K454" s="12">
        <f t="shared" si="77"/>
        <v>0</v>
      </c>
      <c r="L454" s="12">
        <f t="shared" si="78"/>
        <v>0</v>
      </c>
      <c r="M454" s="17">
        <f t="shared" si="79"/>
        <v>14996631.619999999</v>
      </c>
    </row>
    <row r="455" spans="1:13" x14ac:dyDescent="0.25">
      <c r="A455" s="9" t="s">
        <v>45</v>
      </c>
      <c r="B455" s="10" t="s">
        <v>7</v>
      </c>
      <c r="C455" s="10" t="str">
        <f t="shared" si="70"/>
        <v>3</v>
      </c>
      <c r="D455" s="10" t="str">
        <f t="shared" si="71"/>
        <v>3</v>
      </c>
      <c r="E455" s="10" t="str">
        <f t="shared" si="72"/>
        <v>90</v>
      </c>
      <c r="F455" s="10" t="str">
        <f t="shared" si="73"/>
        <v>35</v>
      </c>
      <c r="G455" s="11">
        <v>10780</v>
      </c>
      <c r="H455" s="12">
        <f t="shared" si="74"/>
        <v>0</v>
      </c>
      <c r="I455" s="13">
        <f t="shared" si="75"/>
        <v>0</v>
      </c>
      <c r="J455" s="12">
        <f t="shared" si="76"/>
        <v>0</v>
      </c>
      <c r="K455" s="12">
        <f t="shared" si="77"/>
        <v>0</v>
      </c>
      <c r="L455" s="12">
        <f t="shared" si="78"/>
        <v>0</v>
      </c>
      <c r="M455" s="17">
        <f t="shared" si="79"/>
        <v>10780</v>
      </c>
    </row>
    <row r="456" spans="1:13" x14ac:dyDescent="0.25">
      <c r="A456" s="9" t="s">
        <v>45</v>
      </c>
      <c r="B456" s="10" t="s">
        <v>8</v>
      </c>
      <c r="C456" s="10" t="str">
        <f t="shared" si="70"/>
        <v>3</v>
      </c>
      <c r="D456" s="10" t="str">
        <f t="shared" si="71"/>
        <v>3</v>
      </c>
      <c r="E456" s="10" t="str">
        <f t="shared" si="72"/>
        <v>90</v>
      </c>
      <c r="F456" s="10" t="str">
        <f t="shared" si="73"/>
        <v>36</v>
      </c>
      <c r="G456" s="11">
        <v>1554070.06</v>
      </c>
      <c r="H456" s="12">
        <f t="shared" si="74"/>
        <v>0</v>
      </c>
      <c r="I456" s="13">
        <f t="shared" si="75"/>
        <v>0</v>
      </c>
      <c r="J456" s="12">
        <f t="shared" si="76"/>
        <v>0</v>
      </c>
      <c r="K456" s="12">
        <f t="shared" si="77"/>
        <v>0</v>
      </c>
      <c r="L456" s="12">
        <f t="shared" si="78"/>
        <v>0</v>
      </c>
      <c r="M456" s="17">
        <f t="shared" si="79"/>
        <v>1554070.06</v>
      </c>
    </row>
    <row r="457" spans="1:13" x14ac:dyDescent="0.25">
      <c r="A457" s="9" t="s">
        <v>45</v>
      </c>
      <c r="B457" s="10" t="s">
        <v>10</v>
      </c>
      <c r="C457" s="10" t="str">
        <f t="shared" si="70"/>
        <v>3</v>
      </c>
      <c r="D457" s="10" t="str">
        <f t="shared" si="71"/>
        <v>3</v>
      </c>
      <c r="E457" s="10" t="str">
        <f t="shared" si="72"/>
        <v>90</v>
      </c>
      <c r="F457" s="10" t="str">
        <f t="shared" si="73"/>
        <v>39</v>
      </c>
      <c r="G457" s="11">
        <v>169070899.50999999</v>
      </c>
      <c r="H457" s="12">
        <f t="shared" si="74"/>
        <v>0</v>
      </c>
      <c r="I457" s="13">
        <f t="shared" si="75"/>
        <v>0</v>
      </c>
      <c r="J457" s="12">
        <f t="shared" si="76"/>
        <v>0</v>
      </c>
      <c r="K457" s="12">
        <f t="shared" si="77"/>
        <v>0</v>
      </c>
      <c r="L457" s="12">
        <f t="shared" si="78"/>
        <v>0</v>
      </c>
      <c r="M457" s="17">
        <f t="shared" si="79"/>
        <v>169070899.50999999</v>
      </c>
    </row>
    <row r="458" spans="1:13" x14ac:dyDescent="0.25">
      <c r="A458" s="9" t="s">
        <v>45</v>
      </c>
      <c r="B458" s="10" t="s">
        <v>81</v>
      </c>
      <c r="C458" s="10" t="str">
        <f t="shared" si="70"/>
        <v>3</v>
      </c>
      <c r="D458" s="10" t="str">
        <f t="shared" si="71"/>
        <v>3</v>
      </c>
      <c r="E458" s="10" t="str">
        <f t="shared" si="72"/>
        <v>90</v>
      </c>
      <c r="F458" s="10" t="str">
        <f t="shared" si="73"/>
        <v>46</v>
      </c>
      <c r="G458" s="11">
        <v>8340103.4199999999</v>
      </c>
      <c r="H458" s="12">
        <f t="shared" si="74"/>
        <v>0</v>
      </c>
      <c r="I458" s="13">
        <f t="shared" si="75"/>
        <v>0</v>
      </c>
      <c r="J458" s="12">
        <f t="shared" si="76"/>
        <v>0</v>
      </c>
      <c r="K458" s="12">
        <f t="shared" si="77"/>
        <v>0</v>
      </c>
      <c r="L458" s="12">
        <f t="shared" si="78"/>
        <v>0</v>
      </c>
      <c r="M458" s="17">
        <f t="shared" si="79"/>
        <v>8340103.4199999999</v>
      </c>
    </row>
    <row r="459" spans="1:13" x14ac:dyDescent="0.25">
      <c r="A459" s="9" t="s">
        <v>45</v>
      </c>
      <c r="B459" s="10" t="s">
        <v>19</v>
      </c>
      <c r="C459" s="10" t="str">
        <f t="shared" si="70"/>
        <v>3</v>
      </c>
      <c r="D459" s="10" t="str">
        <f t="shared" si="71"/>
        <v>3</v>
      </c>
      <c r="E459" s="10" t="str">
        <f t="shared" si="72"/>
        <v>90</v>
      </c>
      <c r="F459" s="10" t="str">
        <f t="shared" si="73"/>
        <v>47</v>
      </c>
      <c r="G459" s="11">
        <v>71902.7</v>
      </c>
      <c r="H459" s="12">
        <f t="shared" si="74"/>
        <v>0</v>
      </c>
      <c r="I459" s="13">
        <f t="shared" si="75"/>
        <v>0</v>
      </c>
      <c r="J459" s="12">
        <f t="shared" si="76"/>
        <v>0</v>
      </c>
      <c r="K459" s="12">
        <f t="shared" si="77"/>
        <v>0</v>
      </c>
      <c r="L459" s="12">
        <f t="shared" si="78"/>
        <v>0</v>
      </c>
      <c r="M459" s="17">
        <f t="shared" si="79"/>
        <v>71902.7</v>
      </c>
    </row>
    <row r="460" spans="1:13" x14ac:dyDescent="0.25">
      <c r="A460" s="9" t="s">
        <v>45</v>
      </c>
      <c r="B460" s="10" t="s">
        <v>40</v>
      </c>
      <c r="C460" s="10" t="str">
        <f t="shared" si="70"/>
        <v>3</v>
      </c>
      <c r="D460" s="10" t="str">
        <f t="shared" si="71"/>
        <v>3</v>
      </c>
      <c r="E460" s="10" t="str">
        <f t="shared" si="72"/>
        <v>90</v>
      </c>
      <c r="F460" s="10" t="str">
        <f t="shared" si="73"/>
        <v>48</v>
      </c>
      <c r="G460" s="11">
        <v>3329054.13</v>
      </c>
      <c r="H460" s="12">
        <f t="shared" si="74"/>
        <v>0</v>
      </c>
      <c r="I460" s="13">
        <f t="shared" si="75"/>
        <v>0</v>
      </c>
      <c r="J460" s="12">
        <f t="shared" si="76"/>
        <v>0</v>
      </c>
      <c r="K460" s="12">
        <f t="shared" si="77"/>
        <v>0</v>
      </c>
      <c r="L460" s="12">
        <f t="shared" si="78"/>
        <v>0</v>
      </c>
      <c r="M460" s="17">
        <f t="shared" si="79"/>
        <v>3329054.13</v>
      </c>
    </row>
    <row r="461" spans="1:13" x14ac:dyDescent="0.25">
      <c r="A461" s="9" t="s">
        <v>45</v>
      </c>
      <c r="B461" s="10" t="s">
        <v>82</v>
      </c>
      <c r="C461" s="10" t="str">
        <f t="shared" si="70"/>
        <v>3</v>
      </c>
      <c r="D461" s="10" t="str">
        <f t="shared" si="71"/>
        <v>3</v>
      </c>
      <c r="E461" s="10" t="str">
        <f t="shared" si="72"/>
        <v>90</v>
      </c>
      <c r="F461" s="10" t="str">
        <f t="shared" si="73"/>
        <v>49</v>
      </c>
      <c r="G461" s="11">
        <v>9969407.6400000006</v>
      </c>
      <c r="H461" s="12">
        <f t="shared" si="74"/>
        <v>0</v>
      </c>
      <c r="I461" s="13">
        <f t="shared" si="75"/>
        <v>0</v>
      </c>
      <c r="J461" s="12">
        <f t="shared" si="76"/>
        <v>0</v>
      </c>
      <c r="K461" s="12">
        <f t="shared" si="77"/>
        <v>0</v>
      </c>
      <c r="L461" s="12">
        <f t="shared" si="78"/>
        <v>0</v>
      </c>
      <c r="M461" s="17">
        <f t="shared" si="79"/>
        <v>9969407.6400000006</v>
      </c>
    </row>
    <row r="462" spans="1:13" x14ac:dyDescent="0.25">
      <c r="A462" s="9" t="s">
        <v>45</v>
      </c>
      <c r="B462" s="10" t="s">
        <v>32</v>
      </c>
      <c r="C462" s="10" t="str">
        <f t="shared" si="70"/>
        <v>3</v>
      </c>
      <c r="D462" s="10" t="str">
        <f t="shared" si="71"/>
        <v>3</v>
      </c>
      <c r="E462" s="10" t="str">
        <f t="shared" si="72"/>
        <v>90</v>
      </c>
      <c r="F462" s="10" t="str">
        <f t="shared" si="73"/>
        <v>91</v>
      </c>
      <c r="G462" s="11">
        <v>13024585.890000001</v>
      </c>
      <c r="H462" s="12">
        <f t="shared" si="74"/>
        <v>0</v>
      </c>
      <c r="I462" s="13">
        <f t="shared" si="75"/>
        <v>0</v>
      </c>
      <c r="J462" s="12">
        <f t="shared" si="76"/>
        <v>0</v>
      </c>
      <c r="K462" s="12">
        <f t="shared" si="77"/>
        <v>0</v>
      </c>
      <c r="L462" s="12">
        <f t="shared" si="78"/>
        <v>0</v>
      </c>
      <c r="M462" s="17">
        <f t="shared" si="79"/>
        <v>13024585.890000001</v>
      </c>
    </row>
    <row r="463" spans="1:13" x14ac:dyDescent="0.25">
      <c r="A463" s="9" t="s">
        <v>45</v>
      </c>
      <c r="B463" s="10" t="s">
        <v>11</v>
      </c>
      <c r="C463" s="10" t="str">
        <f t="shared" si="70"/>
        <v>3</v>
      </c>
      <c r="D463" s="10" t="str">
        <f t="shared" si="71"/>
        <v>3</v>
      </c>
      <c r="E463" s="10" t="str">
        <f t="shared" si="72"/>
        <v>90</v>
      </c>
      <c r="F463" s="10" t="str">
        <f t="shared" si="73"/>
        <v>92</v>
      </c>
      <c r="G463" s="11">
        <v>67341461.030000001</v>
      </c>
      <c r="H463" s="12">
        <f t="shared" si="74"/>
        <v>0</v>
      </c>
      <c r="I463" s="13">
        <f t="shared" si="75"/>
        <v>0</v>
      </c>
      <c r="J463" s="12">
        <f t="shared" si="76"/>
        <v>0</v>
      </c>
      <c r="K463" s="12">
        <f t="shared" si="77"/>
        <v>0</v>
      </c>
      <c r="L463" s="12">
        <f t="shared" si="78"/>
        <v>0</v>
      </c>
      <c r="M463" s="17">
        <f t="shared" si="79"/>
        <v>67341461.030000001</v>
      </c>
    </row>
    <row r="464" spans="1:13" x14ac:dyDescent="0.25">
      <c r="A464" s="9" t="s">
        <v>45</v>
      </c>
      <c r="B464" s="10" t="s">
        <v>12</v>
      </c>
      <c r="C464" s="10" t="str">
        <f t="shared" si="70"/>
        <v>3</v>
      </c>
      <c r="D464" s="10" t="str">
        <f t="shared" si="71"/>
        <v>3</v>
      </c>
      <c r="E464" s="10" t="str">
        <f t="shared" si="72"/>
        <v>90</v>
      </c>
      <c r="F464" s="10" t="str">
        <f t="shared" si="73"/>
        <v>93</v>
      </c>
      <c r="G464" s="11">
        <v>8248316.3300000001</v>
      </c>
      <c r="H464" s="12">
        <f t="shared" si="74"/>
        <v>0</v>
      </c>
      <c r="I464" s="13">
        <f t="shared" si="75"/>
        <v>0</v>
      </c>
      <c r="J464" s="12">
        <f t="shared" si="76"/>
        <v>0</v>
      </c>
      <c r="K464" s="12">
        <f t="shared" si="77"/>
        <v>0</v>
      </c>
      <c r="L464" s="12">
        <f t="shared" si="78"/>
        <v>0</v>
      </c>
      <c r="M464" s="17">
        <f t="shared" si="79"/>
        <v>8248316.3300000001</v>
      </c>
    </row>
    <row r="465" spans="1:13" x14ac:dyDescent="0.25">
      <c r="A465" s="9" t="s">
        <v>45</v>
      </c>
      <c r="B465" s="10" t="s">
        <v>83</v>
      </c>
      <c r="C465" s="10" t="str">
        <f t="shared" si="70"/>
        <v>3</v>
      </c>
      <c r="D465" s="10" t="str">
        <f t="shared" si="71"/>
        <v>3</v>
      </c>
      <c r="E465" s="10" t="str">
        <f t="shared" si="72"/>
        <v>91</v>
      </c>
      <c r="F465" s="10" t="str">
        <f t="shared" si="73"/>
        <v>47</v>
      </c>
      <c r="G465" s="11">
        <v>212642.49</v>
      </c>
      <c r="H465" s="12">
        <f t="shared" si="74"/>
        <v>0</v>
      </c>
      <c r="I465" s="13">
        <f t="shared" si="75"/>
        <v>0</v>
      </c>
      <c r="J465" s="12">
        <f t="shared" si="76"/>
        <v>0</v>
      </c>
      <c r="K465" s="12">
        <f t="shared" si="77"/>
        <v>0</v>
      </c>
      <c r="L465" s="12">
        <f t="shared" si="78"/>
        <v>0</v>
      </c>
      <c r="M465" s="17">
        <f t="shared" si="79"/>
        <v>212642.49</v>
      </c>
    </row>
    <row r="466" spans="1:13" x14ac:dyDescent="0.25">
      <c r="A466" s="9" t="s">
        <v>45</v>
      </c>
      <c r="B466" s="10" t="s">
        <v>33</v>
      </c>
      <c r="C466" s="10" t="str">
        <f t="shared" si="70"/>
        <v>4</v>
      </c>
      <c r="D466" s="10" t="str">
        <f t="shared" si="71"/>
        <v>4</v>
      </c>
      <c r="E466" s="10" t="str">
        <f t="shared" si="72"/>
        <v>40</v>
      </c>
      <c r="F466" s="10" t="str">
        <f t="shared" si="73"/>
        <v>42</v>
      </c>
      <c r="G466" s="11">
        <v>4719000</v>
      </c>
      <c r="H466" s="12">
        <f t="shared" si="74"/>
        <v>0</v>
      </c>
      <c r="I466" s="13">
        <f t="shared" si="75"/>
        <v>4719000</v>
      </c>
      <c r="J466" s="12">
        <f t="shared" si="76"/>
        <v>0</v>
      </c>
      <c r="K466" s="12">
        <f t="shared" si="77"/>
        <v>0</v>
      </c>
      <c r="L466" s="12">
        <f t="shared" si="78"/>
        <v>0</v>
      </c>
      <c r="M466" s="17">
        <f t="shared" si="79"/>
        <v>0</v>
      </c>
    </row>
    <row r="467" spans="1:13" x14ac:dyDescent="0.25">
      <c r="A467" s="9" t="s">
        <v>45</v>
      </c>
      <c r="B467" s="10" t="s">
        <v>34</v>
      </c>
      <c r="C467" s="10" t="str">
        <f t="shared" si="70"/>
        <v>4</v>
      </c>
      <c r="D467" s="10" t="str">
        <f t="shared" si="71"/>
        <v>4</v>
      </c>
      <c r="E467" s="10" t="str">
        <f t="shared" si="72"/>
        <v>50</v>
      </c>
      <c r="F467" s="10" t="str">
        <f t="shared" si="73"/>
        <v>42</v>
      </c>
      <c r="G467" s="11">
        <v>110000</v>
      </c>
      <c r="H467" s="12">
        <f t="shared" si="74"/>
        <v>0</v>
      </c>
      <c r="I467" s="13">
        <f t="shared" si="75"/>
        <v>110000</v>
      </c>
      <c r="J467" s="12">
        <f t="shared" si="76"/>
        <v>0</v>
      </c>
      <c r="K467" s="12">
        <f t="shared" si="77"/>
        <v>0</v>
      </c>
      <c r="L467" s="12">
        <f t="shared" si="78"/>
        <v>0</v>
      </c>
      <c r="M467" s="17">
        <f t="shared" si="79"/>
        <v>0</v>
      </c>
    </row>
    <row r="468" spans="1:13" x14ac:dyDescent="0.25">
      <c r="A468" s="9" t="s">
        <v>45</v>
      </c>
      <c r="B468" s="10" t="s">
        <v>15</v>
      </c>
      <c r="C468" s="10" t="str">
        <f t="shared" si="70"/>
        <v>4</v>
      </c>
      <c r="D468" s="10" t="str">
        <f t="shared" si="71"/>
        <v>4</v>
      </c>
      <c r="E468" s="10" t="str">
        <f t="shared" si="72"/>
        <v>90</v>
      </c>
      <c r="F468" s="10" t="str">
        <f t="shared" si="73"/>
        <v>51</v>
      </c>
      <c r="G468" s="11">
        <v>3535601.98</v>
      </c>
      <c r="H468" s="12">
        <f t="shared" si="74"/>
        <v>0</v>
      </c>
      <c r="I468" s="13">
        <f t="shared" si="75"/>
        <v>3535601.98</v>
      </c>
      <c r="J468" s="12">
        <f t="shared" si="76"/>
        <v>0</v>
      </c>
      <c r="K468" s="12">
        <f t="shared" si="77"/>
        <v>0</v>
      </c>
      <c r="L468" s="12">
        <f t="shared" si="78"/>
        <v>0</v>
      </c>
      <c r="M468" s="17">
        <f t="shared" si="79"/>
        <v>0</v>
      </c>
    </row>
    <row r="469" spans="1:13" x14ac:dyDescent="0.25">
      <c r="A469" s="9" t="s">
        <v>45</v>
      </c>
      <c r="B469" s="10" t="s">
        <v>16</v>
      </c>
      <c r="C469" s="10" t="str">
        <f t="shared" si="70"/>
        <v>4</v>
      </c>
      <c r="D469" s="10" t="str">
        <f t="shared" si="71"/>
        <v>4</v>
      </c>
      <c r="E469" s="10" t="str">
        <f t="shared" si="72"/>
        <v>90</v>
      </c>
      <c r="F469" s="10" t="str">
        <f t="shared" si="73"/>
        <v>52</v>
      </c>
      <c r="G469" s="11">
        <v>9403002.9600000009</v>
      </c>
      <c r="H469" s="12">
        <f t="shared" si="74"/>
        <v>0</v>
      </c>
      <c r="I469" s="13">
        <f t="shared" si="75"/>
        <v>9403002.9600000009</v>
      </c>
      <c r="J469" s="12">
        <f t="shared" si="76"/>
        <v>0</v>
      </c>
      <c r="K469" s="12">
        <f t="shared" si="77"/>
        <v>0</v>
      </c>
      <c r="L469" s="12">
        <f t="shared" si="78"/>
        <v>0</v>
      </c>
      <c r="M469" s="17">
        <f t="shared" si="79"/>
        <v>0</v>
      </c>
    </row>
    <row r="470" spans="1:13" x14ac:dyDescent="0.25">
      <c r="A470" s="9" t="s">
        <v>45</v>
      </c>
      <c r="B470" s="10" t="s">
        <v>35</v>
      </c>
      <c r="C470" s="10" t="str">
        <f t="shared" si="70"/>
        <v>4</v>
      </c>
      <c r="D470" s="10" t="str">
        <f t="shared" si="71"/>
        <v>4</v>
      </c>
      <c r="E470" s="10" t="str">
        <f t="shared" si="72"/>
        <v>90</v>
      </c>
      <c r="F470" s="10" t="str">
        <f t="shared" si="73"/>
        <v>92</v>
      </c>
      <c r="G470" s="11">
        <v>945673.88</v>
      </c>
      <c r="H470" s="12">
        <f t="shared" si="74"/>
        <v>0</v>
      </c>
      <c r="I470" s="13">
        <f t="shared" si="75"/>
        <v>945673.88</v>
      </c>
      <c r="J470" s="12">
        <f t="shared" si="76"/>
        <v>0</v>
      </c>
      <c r="K470" s="12">
        <f t="shared" si="77"/>
        <v>0</v>
      </c>
      <c r="L470" s="12">
        <f t="shared" si="78"/>
        <v>0</v>
      </c>
      <c r="M470" s="17">
        <f t="shared" si="79"/>
        <v>0</v>
      </c>
    </row>
    <row r="471" spans="1:13" x14ac:dyDescent="0.25">
      <c r="A471" s="9" t="s">
        <v>47</v>
      </c>
      <c r="B471" s="10" t="s">
        <v>50</v>
      </c>
      <c r="C471" s="10" t="str">
        <f t="shared" si="70"/>
        <v>3</v>
      </c>
      <c r="D471" s="10" t="str">
        <f t="shared" si="71"/>
        <v>3</v>
      </c>
      <c r="E471" s="10" t="str">
        <f t="shared" si="72"/>
        <v>50</v>
      </c>
      <c r="F471" s="10" t="str">
        <f t="shared" si="73"/>
        <v>43</v>
      </c>
      <c r="G471" s="11">
        <v>205502.79</v>
      </c>
      <c r="H471" s="12">
        <f t="shared" si="74"/>
        <v>0</v>
      </c>
      <c r="I471" s="13">
        <f t="shared" si="75"/>
        <v>0</v>
      </c>
      <c r="J471" s="12">
        <f t="shared" si="76"/>
        <v>0</v>
      </c>
      <c r="K471" s="12">
        <f t="shared" si="77"/>
        <v>0</v>
      </c>
      <c r="L471" s="12">
        <f t="shared" si="78"/>
        <v>0</v>
      </c>
      <c r="M471" s="17">
        <f t="shared" si="79"/>
        <v>205502.79</v>
      </c>
    </row>
    <row r="472" spans="1:13" x14ac:dyDescent="0.25">
      <c r="A472" s="9" t="s">
        <v>47</v>
      </c>
      <c r="B472" s="10" t="s">
        <v>80</v>
      </c>
      <c r="C472" s="10" t="str">
        <f t="shared" si="70"/>
        <v>3</v>
      </c>
      <c r="D472" s="10" t="str">
        <f t="shared" si="71"/>
        <v>3</v>
      </c>
      <c r="E472" s="10" t="str">
        <f t="shared" si="72"/>
        <v>90</v>
      </c>
      <c r="F472" s="10" t="str">
        <f t="shared" si="73"/>
        <v>14</v>
      </c>
      <c r="G472" s="11">
        <v>33200</v>
      </c>
      <c r="H472" s="12">
        <f t="shared" si="74"/>
        <v>0</v>
      </c>
      <c r="I472" s="13">
        <f t="shared" si="75"/>
        <v>0</v>
      </c>
      <c r="J472" s="12">
        <f t="shared" si="76"/>
        <v>0</v>
      </c>
      <c r="K472" s="12">
        <f t="shared" si="77"/>
        <v>0</v>
      </c>
      <c r="L472" s="12">
        <f t="shared" si="78"/>
        <v>0</v>
      </c>
      <c r="M472" s="17">
        <f t="shared" si="79"/>
        <v>33200</v>
      </c>
    </row>
    <row r="473" spans="1:13" x14ac:dyDescent="0.25">
      <c r="A473" s="9" t="s">
        <v>47</v>
      </c>
      <c r="B473" s="10" t="s">
        <v>8</v>
      </c>
      <c r="C473" s="10" t="str">
        <f t="shared" si="70"/>
        <v>3</v>
      </c>
      <c r="D473" s="10" t="str">
        <f t="shared" si="71"/>
        <v>3</v>
      </c>
      <c r="E473" s="10" t="str">
        <f t="shared" si="72"/>
        <v>90</v>
      </c>
      <c r="F473" s="10" t="str">
        <f t="shared" si="73"/>
        <v>36</v>
      </c>
      <c r="G473" s="11">
        <v>5459151.9100000001</v>
      </c>
      <c r="H473" s="12">
        <f t="shared" si="74"/>
        <v>0</v>
      </c>
      <c r="I473" s="13">
        <f t="shared" si="75"/>
        <v>0</v>
      </c>
      <c r="J473" s="12">
        <f t="shared" si="76"/>
        <v>0</v>
      </c>
      <c r="K473" s="12">
        <f t="shared" si="77"/>
        <v>0</v>
      </c>
      <c r="L473" s="12">
        <f t="shared" si="78"/>
        <v>0</v>
      </c>
      <c r="M473" s="17">
        <f t="shared" si="79"/>
        <v>5459151.9100000001</v>
      </c>
    </row>
    <row r="474" spans="1:13" x14ac:dyDescent="0.25">
      <c r="A474" s="9" t="s">
        <v>47</v>
      </c>
      <c r="B474" s="10" t="s">
        <v>10</v>
      </c>
      <c r="C474" s="10" t="str">
        <f t="shared" si="70"/>
        <v>3</v>
      </c>
      <c r="D474" s="10" t="str">
        <f t="shared" si="71"/>
        <v>3</v>
      </c>
      <c r="E474" s="10" t="str">
        <f t="shared" si="72"/>
        <v>90</v>
      </c>
      <c r="F474" s="10" t="str">
        <f t="shared" si="73"/>
        <v>39</v>
      </c>
      <c r="G474" s="11">
        <v>21522.81</v>
      </c>
      <c r="H474" s="12">
        <f t="shared" si="74"/>
        <v>0</v>
      </c>
      <c r="I474" s="13">
        <f t="shared" si="75"/>
        <v>0</v>
      </c>
      <c r="J474" s="12">
        <f t="shared" si="76"/>
        <v>0</v>
      </c>
      <c r="K474" s="12">
        <f t="shared" si="77"/>
        <v>0</v>
      </c>
      <c r="L474" s="12">
        <f t="shared" si="78"/>
        <v>0</v>
      </c>
      <c r="M474" s="17">
        <f t="shared" si="79"/>
        <v>21522.81</v>
      </c>
    </row>
    <row r="475" spans="1:13" x14ac:dyDescent="0.25">
      <c r="A475" s="9" t="s">
        <v>47</v>
      </c>
      <c r="B475" s="10" t="s">
        <v>11</v>
      </c>
      <c r="C475" s="10" t="str">
        <f t="shared" si="70"/>
        <v>3</v>
      </c>
      <c r="D475" s="10" t="str">
        <f t="shared" si="71"/>
        <v>3</v>
      </c>
      <c r="E475" s="10" t="str">
        <f t="shared" si="72"/>
        <v>90</v>
      </c>
      <c r="F475" s="10" t="str">
        <f t="shared" si="73"/>
        <v>92</v>
      </c>
      <c r="G475" s="11">
        <v>127950.02</v>
      </c>
      <c r="H475" s="12">
        <f t="shared" si="74"/>
        <v>0</v>
      </c>
      <c r="I475" s="13">
        <f t="shared" si="75"/>
        <v>0</v>
      </c>
      <c r="J475" s="12">
        <f t="shared" si="76"/>
        <v>0</v>
      </c>
      <c r="K475" s="12">
        <f t="shared" si="77"/>
        <v>0</v>
      </c>
      <c r="L475" s="12">
        <f t="shared" si="78"/>
        <v>0</v>
      </c>
      <c r="M475" s="17">
        <f t="shared" si="79"/>
        <v>127950.02</v>
      </c>
    </row>
    <row r="476" spans="1:13" x14ac:dyDescent="0.25">
      <c r="A476" s="9" t="s">
        <v>47</v>
      </c>
      <c r="B476" s="10" t="s">
        <v>101</v>
      </c>
      <c r="C476" s="10" t="str">
        <f t="shared" si="70"/>
        <v>4</v>
      </c>
      <c r="D476" s="10" t="str">
        <f t="shared" si="71"/>
        <v>4</v>
      </c>
      <c r="E476" s="10" t="str">
        <f t="shared" si="72"/>
        <v>50</v>
      </c>
      <c r="F476" s="10" t="str">
        <f t="shared" si="73"/>
        <v>43</v>
      </c>
      <c r="G476" s="11">
        <v>100000</v>
      </c>
      <c r="H476" s="12">
        <f t="shared" si="74"/>
        <v>0</v>
      </c>
      <c r="I476" s="13">
        <f t="shared" si="75"/>
        <v>100000</v>
      </c>
      <c r="J476" s="12">
        <f t="shared" si="76"/>
        <v>0</v>
      </c>
      <c r="K476" s="12">
        <f t="shared" si="77"/>
        <v>0</v>
      </c>
      <c r="L476" s="12">
        <f t="shared" si="78"/>
        <v>0</v>
      </c>
      <c r="M476" s="17">
        <f t="shared" si="79"/>
        <v>0</v>
      </c>
    </row>
    <row r="477" spans="1:13" x14ac:dyDescent="0.25">
      <c r="A477" s="9" t="s">
        <v>48</v>
      </c>
      <c r="B477" s="10" t="s">
        <v>49</v>
      </c>
      <c r="C477" s="10" t="str">
        <f t="shared" si="70"/>
        <v>3</v>
      </c>
      <c r="D477" s="10" t="str">
        <f t="shared" si="71"/>
        <v>1</v>
      </c>
      <c r="E477" s="10" t="str">
        <f t="shared" si="72"/>
        <v>90</v>
      </c>
      <c r="F477" s="10" t="str">
        <f t="shared" si="73"/>
        <v>04</v>
      </c>
      <c r="G477" s="11">
        <v>35530118.469999999</v>
      </c>
      <c r="H477" s="12">
        <f t="shared" si="74"/>
        <v>0</v>
      </c>
      <c r="I477" s="13">
        <f t="shared" si="75"/>
        <v>0</v>
      </c>
      <c r="J477" s="12">
        <f t="shared" si="76"/>
        <v>0</v>
      </c>
      <c r="K477" s="12">
        <f t="shared" si="77"/>
        <v>0</v>
      </c>
      <c r="L477" s="12">
        <f t="shared" si="78"/>
        <v>0</v>
      </c>
      <c r="M477" s="17">
        <f t="shared" si="79"/>
        <v>35530118.469999999</v>
      </c>
    </row>
    <row r="478" spans="1:13" x14ac:dyDescent="0.25">
      <c r="A478" s="9" t="s">
        <v>48</v>
      </c>
      <c r="B478" s="10" t="s">
        <v>95</v>
      </c>
      <c r="C478" s="10" t="str">
        <f t="shared" si="70"/>
        <v>3</v>
      </c>
      <c r="D478" s="10" t="str">
        <f t="shared" si="71"/>
        <v>1</v>
      </c>
      <c r="E478" s="10" t="str">
        <f t="shared" si="72"/>
        <v>90</v>
      </c>
      <c r="F478" s="10" t="str">
        <f t="shared" si="73"/>
        <v>05</v>
      </c>
      <c r="G478" s="11">
        <v>11314.75</v>
      </c>
      <c r="H478" s="12">
        <f t="shared" si="74"/>
        <v>0</v>
      </c>
      <c r="I478" s="13">
        <f t="shared" si="75"/>
        <v>0</v>
      </c>
      <c r="J478" s="12">
        <f t="shared" si="76"/>
        <v>0</v>
      </c>
      <c r="K478" s="12">
        <f t="shared" si="77"/>
        <v>0</v>
      </c>
      <c r="L478" s="12">
        <f t="shared" si="78"/>
        <v>0</v>
      </c>
      <c r="M478" s="17">
        <f t="shared" si="79"/>
        <v>11314.75</v>
      </c>
    </row>
    <row r="479" spans="1:13" x14ac:dyDescent="0.25">
      <c r="A479" s="9" t="s">
        <v>48</v>
      </c>
      <c r="B479" s="10" t="s">
        <v>23</v>
      </c>
      <c r="C479" s="10" t="str">
        <f t="shared" si="70"/>
        <v>3</v>
      </c>
      <c r="D479" s="10" t="str">
        <f t="shared" si="71"/>
        <v>1</v>
      </c>
      <c r="E479" s="10" t="str">
        <f t="shared" si="72"/>
        <v>90</v>
      </c>
      <c r="F479" s="10" t="str">
        <f t="shared" si="73"/>
        <v>11</v>
      </c>
      <c r="G479" s="11">
        <v>678490844.23000002</v>
      </c>
      <c r="H479" s="12">
        <f t="shared" si="74"/>
        <v>0</v>
      </c>
      <c r="I479" s="13">
        <f t="shared" si="75"/>
        <v>0</v>
      </c>
      <c r="J479" s="12">
        <f t="shared" si="76"/>
        <v>0</v>
      </c>
      <c r="K479" s="12">
        <f t="shared" si="77"/>
        <v>0</v>
      </c>
      <c r="L479" s="12">
        <f t="shared" si="78"/>
        <v>0</v>
      </c>
      <c r="M479" s="17">
        <f t="shared" si="79"/>
        <v>678490844.23000002</v>
      </c>
    </row>
    <row r="480" spans="1:13" x14ac:dyDescent="0.25">
      <c r="A480" s="9" t="s">
        <v>48</v>
      </c>
      <c r="B480" s="10" t="s">
        <v>24</v>
      </c>
      <c r="C480" s="10" t="str">
        <f t="shared" si="70"/>
        <v>3</v>
      </c>
      <c r="D480" s="10" t="str">
        <f t="shared" si="71"/>
        <v>1</v>
      </c>
      <c r="E480" s="10" t="str">
        <f t="shared" si="72"/>
        <v>90</v>
      </c>
      <c r="F480" s="10" t="str">
        <f t="shared" si="73"/>
        <v>13</v>
      </c>
      <c r="G480" s="11">
        <v>1480252.03</v>
      </c>
      <c r="H480" s="12">
        <f t="shared" si="74"/>
        <v>0</v>
      </c>
      <c r="I480" s="13">
        <f t="shared" si="75"/>
        <v>0</v>
      </c>
      <c r="J480" s="12">
        <f t="shared" si="76"/>
        <v>0</v>
      </c>
      <c r="K480" s="12">
        <f t="shared" si="77"/>
        <v>0</v>
      </c>
      <c r="L480" s="12">
        <f t="shared" si="78"/>
        <v>0</v>
      </c>
      <c r="M480" s="17">
        <f t="shared" si="79"/>
        <v>1480252.03</v>
      </c>
    </row>
    <row r="481" spans="1:13" x14ac:dyDescent="0.25">
      <c r="A481" s="9" t="s">
        <v>48</v>
      </c>
      <c r="B481" s="10" t="s">
        <v>78</v>
      </c>
      <c r="C481" s="10" t="str">
        <f t="shared" si="70"/>
        <v>3</v>
      </c>
      <c r="D481" s="10" t="str">
        <f t="shared" si="71"/>
        <v>1</v>
      </c>
      <c r="E481" s="10" t="str">
        <f t="shared" si="72"/>
        <v>90</v>
      </c>
      <c r="F481" s="10" t="str">
        <f t="shared" si="73"/>
        <v>16</v>
      </c>
      <c r="G481" s="11">
        <v>9362619.2699999996</v>
      </c>
      <c r="H481" s="12">
        <f t="shared" si="74"/>
        <v>0</v>
      </c>
      <c r="I481" s="13">
        <f t="shared" si="75"/>
        <v>0</v>
      </c>
      <c r="J481" s="12">
        <f t="shared" si="76"/>
        <v>0</v>
      </c>
      <c r="K481" s="12">
        <f t="shared" si="77"/>
        <v>0</v>
      </c>
      <c r="L481" s="12">
        <f t="shared" si="78"/>
        <v>0</v>
      </c>
      <c r="M481" s="17">
        <f t="shared" si="79"/>
        <v>9362619.2699999996</v>
      </c>
    </row>
    <row r="482" spans="1:13" x14ac:dyDescent="0.25">
      <c r="A482" s="9" t="s">
        <v>48</v>
      </c>
      <c r="B482" s="10" t="s">
        <v>26</v>
      </c>
      <c r="C482" s="10" t="str">
        <f t="shared" si="70"/>
        <v>3</v>
      </c>
      <c r="D482" s="10" t="str">
        <f t="shared" si="71"/>
        <v>1</v>
      </c>
      <c r="E482" s="10" t="str">
        <f t="shared" si="72"/>
        <v>91</v>
      </c>
      <c r="F482" s="10" t="str">
        <f t="shared" si="73"/>
        <v>13</v>
      </c>
      <c r="G482" s="11">
        <v>65191941.18</v>
      </c>
      <c r="H482" s="12">
        <f t="shared" si="74"/>
        <v>0</v>
      </c>
      <c r="I482" s="13">
        <f t="shared" si="75"/>
        <v>0</v>
      </c>
      <c r="J482" s="12">
        <f t="shared" si="76"/>
        <v>0</v>
      </c>
      <c r="K482" s="12">
        <f t="shared" si="77"/>
        <v>0</v>
      </c>
      <c r="L482" s="12">
        <f t="shared" si="78"/>
        <v>0</v>
      </c>
      <c r="M482" s="17">
        <f t="shared" si="79"/>
        <v>65191941.18</v>
      </c>
    </row>
    <row r="483" spans="1:13" x14ac:dyDescent="0.25">
      <c r="A483" s="9" t="s">
        <v>48</v>
      </c>
      <c r="B483" s="10" t="s">
        <v>102</v>
      </c>
      <c r="C483" s="10" t="str">
        <f t="shared" si="70"/>
        <v>3</v>
      </c>
      <c r="D483" s="10" t="str">
        <f t="shared" si="71"/>
        <v>3</v>
      </c>
      <c r="E483" s="10" t="str">
        <f t="shared" si="72"/>
        <v>20</v>
      </c>
      <c r="F483" s="10" t="str">
        <f t="shared" si="73"/>
        <v>41</v>
      </c>
      <c r="G483" s="11">
        <v>2829434.5</v>
      </c>
      <c r="H483" s="12">
        <f t="shared" si="74"/>
        <v>0</v>
      </c>
      <c r="I483" s="13">
        <f t="shared" si="75"/>
        <v>0</v>
      </c>
      <c r="J483" s="12">
        <f t="shared" si="76"/>
        <v>0</v>
      </c>
      <c r="K483" s="12">
        <f t="shared" si="77"/>
        <v>2829434.5</v>
      </c>
      <c r="L483" s="12">
        <f t="shared" si="78"/>
        <v>0</v>
      </c>
      <c r="M483" s="17">
        <f t="shared" si="79"/>
        <v>0</v>
      </c>
    </row>
    <row r="484" spans="1:13" x14ac:dyDescent="0.25">
      <c r="A484" s="9" t="s">
        <v>48</v>
      </c>
      <c r="B484" s="10" t="s">
        <v>29</v>
      </c>
      <c r="C484" s="10" t="str">
        <f t="shared" si="70"/>
        <v>3</v>
      </c>
      <c r="D484" s="10" t="str">
        <f t="shared" si="71"/>
        <v>3</v>
      </c>
      <c r="E484" s="10" t="str">
        <f t="shared" si="72"/>
        <v>20</v>
      </c>
      <c r="F484" s="10" t="str">
        <f t="shared" si="73"/>
        <v>47</v>
      </c>
      <c r="G484" s="11">
        <v>13033777.18</v>
      </c>
      <c r="H484" s="12">
        <f t="shared" si="74"/>
        <v>0</v>
      </c>
      <c r="I484" s="13">
        <f t="shared" si="75"/>
        <v>0</v>
      </c>
      <c r="J484" s="12">
        <f t="shared" si="76"/>
        <v>0</v>
      </c>
      <c r="K484" s="12">
        <f t="shared" si="77"/>
        <v>13033777.18</v>
      </c>
      <c r="L484" s="12">
        <f t="shared" si="78"/>
        <v>0</v>
      </c>
      <c r="M484" s="17">
        <f t="shared" si="79"/>
        <v>0</v>
      </c>
    </row>
    <row r="485" spans="1:13" x14ac:dyDescent="0.25">
      <c r="A485" s="9" t="s">
        <v>48</v>
      </c>
      <c r="B485" s="10" t="s">
        <v>64</v>
      </c>
      <c r="C485" s="10" t="str">
        <f t="shared" si="70"/>
        <v>3</v>
      </c>
      <c r="D485" s="10" t="str">
        <f t="shared" si="71"/>
        <v>3</v>
      </c>
      <c r="E485" s="10" t="str">
        <f t="shared" si="72"/>
        <v>20</v>
      </c>
      <c r="F485" s="10" t="str">
        <f t="shared" si="73"/>
        <v>93</v>
      </c>
      <c r="G485" s="11">
        <v>3186702.11</v>
      </c>
      <c r="H485" s="12">
        <f t="shared" si="74"/>
        <v>0</v>
      </c>
      <c r="I485" s="13">
        <f t="shared" si="75"/>
        <v>0</v>
      </c>
      <c r="J485" s="12">
        <f t="shared" si="76"/>
        <v>0</v>
      </c>
      <c r="K485" s="12">
        <f t="shared" si="77"/>
        <v>3186702.11</v>
      </c>
      <c r="L485" s="12">
        <f t="shared" si="78"/>
        <v>0</v>
      </c>
      <c r="M485" s="17">
        <f t="shared" si="79"/>
        <v>0</v>
      </c>
    </row>
    <row r="486" spans="1:13" x14ac:dyDescent="0.25">
      <c r="A486" s="9" t="s">
        <v>48</v>
      </c>
      <c r="B486" s="10" t="s">
        <v>30</v>
      </c>
      <c r="C486" s="10" t="str">
        <f t="shared" si="70"/>
        <v>3</v>
      </c>
      <c r="D486" s="10" t="str">
        <f t="shared" si="71"/>
        <v>3</v>
      </c>
      <c r="E486" s="10" t="str">
        <f t="shared" si="72"/>
        <v>40</v>
      </c>
      <c r="F486" s="10" t="str">
        <f t="shared" si="73"/>
        <v>41</v>
      </c>
      <c r="G486" s="11">
        <v>57394260.710000001</v>
      </c>
      <c r="H486" s="12">
        <f t="shared" si="74"/>
        <v>0</v>
      </c>
      <c r="I486" s="13">
        <f t="shared" si="75"/>
        <v>0</v>
      </c>
      <c r="J486" s="12">
        <f t="shared" si="76"/>
        <v>0</v>
      </c>
      <c r="K486" s="12">
        <f t="shared" si="77"/>
        <v>0</v>
      </c>
      <c r="L486" s="12">
        <f t="shared" si="78"/>
        <v>0</v>
      </c>
      <c r="M486" s="17">
        <f t="shared" si="79"/>
        <v>57394260.710000001</v>
      </c>
    </row>
    <row r="487" spans="1:13" x14ac:dyDescent="0.25">
      <c r="A487" s="9" t="s">
        <v>48</v>
      </c>
      <c r="B487" s="10" t="s">
        <v>103</v>
      </c>
      <c r="C487" s="10" t="str">
        <f t="shared" si="70"/>
        <v>3</v>
      </c>
      <c r="D487" s="10" t="str">
        <f t="shared" si="71"/>
        <v>3</v>
      </c>
      <c r="E487" s="10" t="str">
        <f t="shared" si="72"/>
        <v>50</v>
      </c>
      <c r="F487" s="10" t="str">
        <f t="shared" si="73"/>
        <v>30</v>
      </c>
      <c r="G487" s="11">
        <v>1075865.6100000001</v>
      </c>
      <c r="H487" s="12">
        <f t="shared" si="74"/>
        <v>0</v>
      </c>
      <c r="I487" s="13">
        <f t="shared" si="75"/>
        <v>0</v>
      </c>
      <c r="J487" s="12">
        <f t="shared" si="76"/>
        <v>0</v>
      </c>
      <c r="K487" s="12">
        <f t="shared" si="77"/>
        <v>0</v>
      </c>
      <c r="L487" s="12">
        <f t="shared" si="78"/>
        <v>0</v>
      </c>
      <c r="M487" s="17">
        <f t="shared" si="79"/>
        <v>1075865.6100000001</v>
      </c>
    </row>
    <row r="488" spans="1:13" x14ac:dyDescent="0.25">
      <c r="A488" s="9" t="s">
        <v>48</v>
      </c>
      <c r="B488" s="10" t="s">
        <v>104</v>
      </c>
      <c r="C488" s="10" t="str">
        <f t="shared" si="70"/>
        <v>3</v>
      </c>
      <c r="D488" s="10" t="str">
        <f t="shared" si="71"/>
        <v>3</v>
      </c>
      <c r="E488" s="10" t="str">
        <f t="shared" si="72"/>
        <v>50</v>
      </c>
      <c r="F488" s="10" t="str">
        <f t="shared" si="73"/>
        <v>39</v>
      </c>
      <c r="G488" s="11">
        <v>504100.38</v>
      </c>
      <c r="H488" s="12">
        <f t="shared" si="74"/>
        <v>0</v>
      </c>
      <c r="I488" s="13">
        <f t="shared" si="75"/>
        <v>0</v>
      </c>
      <c r="J488" s="12">
        <f t="shared" si="76"/>
        <v>0</v>
      </c>
      <c r="K488" s="12">
        <f t="shared" si="77"/>
        <v>0</v>
      </c>
      <c r="L488" s="12">
        <f t="shared" si="78"/>
        <v>0</v>
      </c>
      <c r="M488" s="17">
        <f t="shared" si="79"/>
        <v>504100.38</v>
      </c>
    </row>
    <row r="489" spans="1:13" x14ac:dyDescent="0.25">
      <c r="A489" s="9" t="s">
        <v>48</v>
      </c>
      <c r="B489" s="10" t="s">
        <v>39</v>
      </c>
      <c r="C489" s="10" t="str">
        <f t="shared" si="70"/>
        <v>3</v>
      </c>
      <c r="D489" s="10" t="str">
        <f t="shared" si="71"/>
        <v>3</v>
      </c>
      <c r="E489" s="10" t="str">
        <f t="shared" si="72"/>
        <v>50</v>
      </c>
      <c r="F489" s="10" t="str">
        <f t="shared" si="73"/>
        <v>41</v>
      </c>
      <c r="G489" s="11">
        <v>49151197.82</v>
      </c>
      <c r="H489" s="12">
        <f t="shared" si="74"/>
        <v>0</v>
      </c>
      <c r="I489" s="13">
        <f t="shared" si="75"/>
        <v>0</v>
      </c>
      <c r="J489" s="12">
        <f t="shared" si="76"/>
        <v>0</v>
      </c>
      <c r="K489" s="12">
        <f t="shared" si="77"/>
        <v>0</v>
      </c>
      <c r="L489" s="12">
        <f t="shared" si="78"/>
        <v>0</v>
      </c>
      <c r="M489" s="17">
        <f t="shared" si="79"/>
        <v>49151197.82</v>
      </c>
    </row>
    <row r="490" spans="1:13" x14ac:dyDescent="0.25">
      <c r="A490" s="9" t="s">
        <v>48</v>
      </c>
      <c r="B490" s="10" t="s">
        <v>80</v>
      </c>
      <c r="C490" s="10" t="str">
        <f t="shared" si="70"/>
        <v>3</v>
      </c>
      <c r="D490" s="10" t="str">
        <f t="shared" si="71"/>
        <v>3</v>
      </c>
      <c r="E490" s="10" t="str">
        <f t="shared" si="72"/>
        <v>90</v>
      </c>
      <c r="F490" s="10" t="str">
        <f t="shared" si="73"/>
        <v>14</v>
      </c>
      <c r="G490" s="11">
        <v>3650094.44</v>
      </c>
      <c r="H490" s="12">
        <f t="shared" si="74"/>
        <v>0</v>
      </c>
      <c r="I490" s="13">
        <f t="shared" si="75"/>
        <v>0</v>
      </c>
      <c r="J490" s="12">
        <f t="shared" si="76"/>
        <v>0</v>
      </c>
      <c r="K490" s="12">
        <f t="shared" si="77"/>
        <v>0</v>
      </c>
      <c r="L490" s="12">
        <f t="shared" si="78"/>
        <v>0</v>
      </c>
      <c r="M490" s="17">
        <f t="shared" si="79"/>
        <v>3650094.44</v>
      </c>
    </row>
    <row r="491" spans="1:13" x14ac:dyDescent="0.25">
      <c r="A491" s="9" t="s">
        <v>48</v>
      </c>
      <c r="B491" s="10" t="s">
        <v>5</v>
      </c>
      <c r="C491" s="10" t="str">
        <f t="shared" si="70"/>
        <v>3</v>
      </c>
      <c r="D491" s="10" t="str">
        <f t="shared" si="71"/>
        <v>3</v>
      </c>
      <c r="E491" s="10" t="str">
        <f t="shared" si="72"/>
        <v>90</v>
      </c>
      <c r="F491" s="10" t="str">
        <f t="shared" si="73"/>
        <v>30</v>
      </c>
      <c r="G491" s="11">
        <v>2269228.02</v>
      </c>
      <c r="H491" s="12">
        <f t="shared" si="74"/>
        <v>0</v>
      </c>
      <c r="I491" s="13">
        <f t="shared" si="75"/>
        <v>0</v>
      </c>
      <c r="J491" s="12">
        <f t="shared" si="76"/>
        <v>0</v>
      </c>
      <c r="K491" s="12">
        <f t="shared" si="77"/>
        <v>0</v>
      </c>
      <c r="L491" s="12">
        <f t="shared" si="78"/>
        <v>0</v>
      </c>
      <c r="M491" s="17">
        <f t="shared" si="79"/>
        <v>2269228.02</v>
      </c>
    </row>
    <row r="492" spans="1:13" x14ac:dyDescent="0.25">
      <c r="A492" s="9" t="s">
        <v>48</v>
      </c>
      <c r="B492" s="10" t="s">
        <v>31</v>
      </c>
      <c r="C492" s="10" t="str">
        <f t="shared" si="70"/>
        <v>3</v>
      </c>
      <c r="D492" s="10" t="str">
        <f t="shared" si="71"/>
        <v>3</v>
      </c>
      <c r="E492" s="10" t="str">
        <f t="shared" si="72"/>
        <v>90</v>
      </c>
      <c r="F492" s="10" t="str">
        <f t="shared" si="73"/>
        <v>31</v>
      </c>
      <c r="G492" s="11">
        <v>63115.9</v>
      </c>
      <c r="H492" s="12">
        <f t="shared" si="74"/>
        <v>0</v>
      </c>
      <c r="I492" s="13">
        <f t="shared" si="75"/>
        <v>0</v>
      </c>
      <c r="J492" s="12">
        <f t="shared" si="76"/>
        <v>0</v>
      </c>
      <c r="K492" s="12">
        <f t="shared" si="77"/>
        <v>0</v>
      </c>
      <c r="L492" s="12">
        <f t="shared" si="78"/>
        <v>0</v>
      </c>
      <c r="M492" s="17">
        <f t="shared" si="79"/>
        <v>63115.9</v>
      </c>
    </row>
    <row r="493" spans="1:13" x14ac:dyDescent="0.25">
      <c r="A493" s="9" t="s">
        <v>48</v>
      </c>
      <c r="B493" s="10" t="s">
        <v>6</v>
      </c>
      <c r="C493" s="10" t="str">
        <f t="shared" si="70"/>
        <v>3</v>
      </c>
      <c r="D493" s="10" t="str">
        <f t="shared" si="71"/>
        <v>3</v>
      </c>
      <c r="E493" s="10" t="str">
        <f t="shared" si="72"/>
        <v>90</v>
      </c>
      <c r="F493" s="10" t="str">
        <f t="shared" si="73"/>
        <v>32</v>
      </c>
      <c r="G493" s="11">
        <v>47521.14</v>
      </c>
      <c r="H493" s="12">
        <f t="shared" si="74"/>
        <v>0</v>
      </c>
      <c r="I493" s="13">
        <f t="shared" si="75"/>
        <v>0</v>
      </c>
      <c r="J493" s="12">
        <f t="shared" si="76"/>
        <v>0</v>
      </c>
      <c r="K493" s="12">
        <f t="shared" si="77"/>
        <v>0</v>
      </c>
      <c r="L493" s="12">
        <f t="shared" si="78"/>
        <v>0</v>
      </c>
      <c r="M493" s="17">
        <f t="shared" si="79"/>
        <v>47521.14</v>
      </c>
    </row>
    <row r="494" spans="1:13" x14ac:dyDescent="0.25">
      <c r="A494" s="9" t="s">
        <v>48</v>
      </c>
      <c r="B494" s="10" t="s">
        <v>18</v>
      </c>
      <c r="C494" s="10" t="str">
        <f t="shared" si="70"/>
        <v>3</v>
      </c>
      <c r="D494" s="10" t="str">
        <f t="shared" si="71"/>
        <v>3</v>
      </c>
      <c r="E494" s="10" t="str">
        <f t="shared" si="72"/>
        <v>90</v>
      </c>
      <c r="F494" s="10" t="str">
        <f t="shared" si="73"/>
        <v>33</v>
      </c>
      <c r="G494" s="11">
        <v>1941722.23</v>
      </c>
      <c r="H494" s="12">
        <f t="shared" si="74"/>
        <v>0</v>
      </c>
      <c r="I494" s="13">
        <f t="shared" si="75"/>
        <v>0</v>
      </c>
      <c r="J494" s="12">
        <f t="shared" si="76"/>
        <v>0</v>
      </c>
      <c r="K494" s="12">
        <f t="shared" si="77"/>
        <v>0</v>
      </c>
      <c r="L494" s="12">
        <f t="shared" si="78"/>
        <v>0</v>
      </c>
      <c r="M494" s="17">
        <f t="shared" si="79"/>
        <v>1941722.23</v>
      </c>
    </row>
    <row r="495" spans="1:13" x14ac:dyDescent="0.25">
      <c r="A495" s="9" t="s">
        <v>48</v>
      </c>
      <c r="B495" s="10" t="s">
        <v>8</v>
      </c>
      <c r="C495" s="10" t="str">
        <f t="shared" si="70"/>
        <v>3</v>
      </c>
      <c r="D495" s="10" t="str">
        <f t="shared" si="71"/>
        <v>3</v>
      </c>
      <c r="E495" s="10" t="str">
        <f t="shared" si="72"/>
        <v>90</v>
      </c>
      <c r="F495" s="10" t="str">
        <f t="shared" si="73"/>
        <v>36</v>
      </c>
      <c r="G495" s="11">
        <v>1128384.96</v>
      </c>
      <c r="H495" s="12">
        <f t="shared" si="74"/>
        <v>0</v>
      </c>
      <c r="I495" s="13">
        <f t="shared" si="75"/>
        <v>0</v>
      </c>
      <c r="J495" s="12">
        <f t="shared" si="76"/>
        <v>0</v>
      </c>
      <c r="K495" s="12">
        <f t="shared" si="77"/>
        <v>0</v>
      </c>
      <c r="L495" s="12">
        <f t="shared" si="78"/>
        <v>0</v>
      </c>
      <c r="M495" s="17">
        <f t="shared" si="79"/>
        <v>1128384.96</v>
      </c>
    </row>
    <row r="496" spans="1:13" x14ac:dyDescent="0.25">
      <c r="A496" s="9" t="s">
        <v>48</v>
      </c>
      <c r="B496" s="10" t="s">
        <v>9</v>
      </c>
      <c r="C496" s="10" t="str">
        <f t="shared" si="70"/>
        <v>3</v>
      </c>
      <c r="D496" s="10" t="str">
        <f t="shared" si="71"/>
        <v>3</v>
      </c>
      <c r="E496" s="10" t="str">
        <f t="shared" si="72"/>
        <v>90</v>
      </c>
      <c r="F496" s="10" t="str">
        <f t="shared" si="73"/>
        <v>37</v>
      </c>
      <c r="G496" s="11">
        <v>1270380.78</v>
      </c>
      <c r="H496" s="12">
        <f t="shared" si="74"/>
        <v>0</v>
      </c>
      <c r="I496" s="13">
        <f t="shared" si="75"/>
        <v>0</v>
      </c>
      <c r="J496" s="12">
        <f t="shared" si="76"/>
        <v>0</v>
      </c>
      <c r="K496" s="12">
        <f t="shared" si="77"/>
        <v>0</v>
      </c>
      <c r="L496" s="12">
        <f t="shared" si="78"/>
        <v>0</v>
      </c>
      <c r="M496" s="17">
        <f t="shared" si="79"/>
        <v>1270380.78</v>
      </c>
    </row>
    <row r="497" spans="1:13" x14ac:dyDescent="0.25">
      <c r="A497" s="9" t="s">
        <v>48</v>
      </c>
      <c r="B497" s="10" t="s">
        <v>10</v>
      </c>
      <c r="C497" s="10" t="str">
        <f t="shared" si="70"/>
        <v>3</v>
      </c>
      <c r="D497" s="10" t="str">
        <f t="shared" si="71"/>
        <v>3</v>
      </c>
      <c r="E497" s="10" t="str">
        <f t="shared" si="72"/>
        <v>90</v>
      </c>
      <c r="F497" s="10" t="str">
        <f t="shared" si="73"/>
        <v>39</v>
      </c>
      <c r="G497" s="11">
        <v>55539044.189999998</v>
      </c>
      <c r="H497" s="12">
        <f t="shared" si="74"/>
        <v>0</v>
      </c>
      <c r="I497" s="13">
        <f t="shared" si="75"/>
        <v>0</v>
      </c>
      <c r="J497" s="12">
        <f t="shared" si="76"/>
        <v>0</v>
      </c>
      <c r="K497" s="12">
        <f t="shared" si="77"/>
        <v>0</v>
      </c>
      <c r="L497" s="12">
        <f t="shared" si="78"/>
        <v>0</v>
      </c>
      <c r="M497" s="17">
        <f t="shared" si="79"/>
        <v>55539044.189999998</v>
      </c>
    </row>
    <row r="498" spans="1:13" x14ac:dyDescent="0.25">
      <c r="A498" s="9" t="s">
        <v>48</v>
      </c>
      <c r="B498" s="10" t="s">
        <v>81</v>
      </c>
      <c r="C498" s="10" t="str">
        <f t="shared" si="70"/>
        <v>3</v>
      </c>
      <c r="D498" s="10" t="str">
        <f t="shared" si="71"/>
        <v>3</v>
      </c>
      <c r="E498" s="10" t="str">
        <f t="shared" si="72"/>
        <v>90</v>
      </c>
      <c r="F498" s="10" t="str">
        <f t="shared" si="73"/>
        <v>46</v>
      </c>
      <c r="G498" s="11">
        <v>56347924.710000001</v>
      </c>
      <c r="H498" s="12">
        <f t="shared" si="74"/>
        <v>0</v>
      </c>
      <c r="I498" s="13">
        <f t="shared" si="75"/>
        <v>0</v>
      </c>
      <c r="J498" s="12">
        <f t="shared" si="76"/>
        <v>0</v>
      </c>
      <c r="K498" s="12">
        <f t="shared" si="77"/>
        <v>0</v>
      </c>
      <c r="L498" s="12">
        <f t="shared" si="78"/>
        <v>0</v>
      </c>
      <c r="M498" s="17">
        <f t="shared" si="79"/>
        <v>56347924.710000001</v>
      </c>
    </row>
    <row r="499" spans="1:13" x14ac:dyDescent="0.25">
      <c r="A499" s="9" t="s">
        <v>48</v>
      </c>
      <c r="B499" s="10" t="s">
        <v>19</v>
      </c>
      <c r="C499" s="10" t="str">
        <f t="shared" si="70"/>
        <v>3</v>
      </c>
      <c r="D499" s="10" t="str">
        <f t="shared" si="71"/>
        <v>3</v>
      </c>
      <c r="E499" s="10" t="str">
        <f t="shared" si="72"/>
        <v>90</v>
      </c>
      <c r="F499" s="10" t="str">
        <f t="shared" si="73"/>
        <v>47</v>
      </c>
      <c r="G499" s="11">
        <v>53069.77</v>
      </c>
      <c r="H499" s="12">
        <f t="shared" si="74"/>
        <v>0</v>
      </c>
      <c r="I499" s="13">
        <f t="shared" si="75"/>
        <v>0</v>
      </c>
      <c r="J499" s="12">
        <f t="shared" si="76"/>
        <v>0</v>
      </c>
      <c r="K499" s="12">
        <f t="shared" si="77"/>
        <v>0</v>
      </c>
      <c r="L499" s="12">
        <f t="shared" si="78"/>
        <v>0</v>
      </c>
      <c r="M499" s="17">
        <f t="shared" si="79"/>
        <v>53069.77</v>
      </c>
    </row>
    <row r="500" spans="1:13" x14ac:dyDescent="0.25">
      <c r="A500" s="9" t="s">
        <v>48</v>
      </c>
      <c r="B500" s="10" t="s">
        <v>40</v>
      </c>
      <c r="C500" s="10" t="str">
        <f t="shared" si="70"/>
        <v>3</v>
      </c>
      <c r="D500" s="10" t="str">
        <f t="shared" si="71"/>
        <v>3</v>
      </c>
      <c r="E500" s="10" t="str">
        <f t="shared" si="72"/>
        <v>90</v>
      </c>
      <c r="F500" s="10" t="str">
        <f t="shared" si="73"/>
        <v>48</v>
      </c>
      <c r="G500" s="11">
        <v>418203</v>
      </c>
      <c r="H500" s="12">
        <f t="shared" si="74"/>
        <v>0</v>
      </c>
      <c r="I500" s="13">
        <f t="shared" si="75"/>
        <v>0</v>
      </c>
      <c r="J500" s="12">
        <f t="shared" si="76"/>
        <v>0</v>
      </c>
      <c r="K500" s="12">
        <f t="shared" si="77"/>
        <v>0</v>
      </c>
      <c r="L500" s="12">
        <f t="shared" si="78"/>
        <v>0</v>
      </c>
      <c r="M500" s="17">
        <f t="shared" si="79"/>
        <v>418203</v>
      </c>
    </row>
    <row r="501" spans="1:13" x14ac:dyDescent="0.25">
      <c r="A501" s="9" t="s">
        <v>48</v>
      </c>
      <c r="B501" s="10" t="s">
        <v>82</v>
      </c>
      <c r="C501" s="10" t="str">
        <f t="shared" si="70"/>
        <v>3</v>
      </c>
      <c r="D501" s="10" t="str">
        <f t="shared" si="71"/>
        <v>3</v>
      </c>
      <c r="E501" s="10" t="str">
        <f t="shared" si="72"/>
        <v>90</v>
      </c>
      <c r="F501" s="10" t="str">
        <f t="shared" si="73"/>
        <v>49</v>
      </c>
      <c r="G501" s="11">
        <v>31459094.140000001</v>
      </c>
      <c r="H501" s="12">
        <f t="shared" si="74"/>
        <v>0</v>
      </c>
      <c r="I501" s="13">
        <f t="shared" si="75"/>
        <v>0</v>
      </c>
      <c r="J501" s="12">
        <f t="shared" si="76"/>
        <v>0</v>
      </c>
      <c r="K501" s="12">
        <f t="shared" si="77"/>
        <v>0</v>
      </c>
      <c r="L501" s="12">
        <f t="shared" si="78"/>
        <v>0</v>
      </c>
      <c r="M501" s="17">
        <f t="shared" si="79"/>
        <v>31459094.140000001</v>
      </c>
    </row>
    <row r="502" spans="1:13" x14ac:dyDescent="0.25">
      <c r="A502" s="9" t="s">
        <v>48</v>
      </c>
      <c r="B502" s="10" t="s">
        <v>11</v>
      </c>
      <c r="C502" s="10" t="str">
        <f t="shared" si="70"/>
        <v>3</v>
      </c>
      <c r="D502" s="10" t="str">
        <f t="shared" si="71"/>
        <v>3</v>
      </c>
      <c r="E502" s="10" t="str">
        <f t="shared" si="72"/>
        <v>90</v>
      </c>
      <c r="F502" s="10" t="str">
        <f t="shared" si="73"/>
        <v>92</v>
      </c>
      <c r="G502" s="11">
        <v>1468788.25</v>
      </c>
      <c r="H502" s="12">
        <f t="shared" si="74"/>
        <v>0</v>
      </c>
      <c r="I502" s="13">
        <f t="shared" si="75"/>
        <v>0</v>
      </c>
      <c r="J502" s="12">
        <f t="shared" si="76"/>
        <v>0</v>
      </c>
      <c r="K502" s="12">
        <f t="shared" si="77"/>
        <v>0</v>
      </c>
      <c r="L502" s="12">
        <f t="shared" si="78"/>
        <v>0</v>
      </c>
      <c r="M502" s="17">
        <f t="shared" si="79"/>
        <v>1468788.25</v>
      </c>
    </row>
    <row r="503" spans="1:13" x14ac:dyDescent="0.25">
      <c r="A503" s="9" t="s">
        <v>48</v>
      </c>
      <c r="B503" s="10" t="s">
        <v>12</v>
      </c>
      <c r="C503" s="10" t="str">
        <f t="shared" si="70"/>
        <v>3</v>
      </c>
      <c r="D503" s="10" t="str">
        <f t="shared" si="71"/>
        <v>3</v>
      </c>
      <c r="E503" s="10" t="str">
        <f t="shared" si="72"/>
        <v>90</v>
      </c>
      <c r="F503" s="10" t="str">
        <f t="shared" si="73"/>
        <v>93</v>
      </c>
      <c r="G503" s="11">
        <v>22745963.23</v>
      </c>
      <c r="H503" s="12">
        <f t="shared" si="74"/>
        <v>0</v>
      </c>
      <c r="I503" s="13">
        <f t="shared" si="75"/>
        <v>0</v>
      </c>
      <c r="J503" s="12">
        <f t="shared" si="76"/>
        <v>0</v>
      </c>
      <c r="K503" s="12">
        <f t="shared" si="77"/>
        <v>0</v>
      </c>
      <c r="L503" s="12">
        <f t="shared" si="78"/>
        <v>0</v>
      </c>
      <c r="M503" s="17">
        <f t="shared" si="79"/>
        <v>22745963.23</v>
      </c>
    </row>
    <row r="504" spans="1:13" x14ac:dyDescent="0.25">
      <c r="A504" s="9" t="s">
        <v>48</v>
      </c>
      <c r="B504" s="10" t="s">
        <v>33</v>
      </c>
      <c r="C504" s="10" t="str">
        <f t="shared" si="70"/>
        <v>4</v>
      </c>
      <c r="D504" s="10" t="str">
        <f t="shared" si="71"/>
        <v>4</v>
      </c>
      <c r="E504" s="10" t="str">
        <f t="shared" si="72"/>
        <v>40</v>
      </c>
      <c r="F504" s="10" t="str">
        <f t="shared" si="73"/>
        <v>42</v>
      </c>
      <c r="G504" s="11">
        <v>1703640</v>
      </c>
      <c r="H504" s="12">
        <f t="shared" si="74"/>
        <v>0</v>
      </c>
      <c r="I504" s="13">
        <f t="shared" si="75"/>
        <v>1703640</v>
      </c>
      <c r="J504" s="12">
        <f t="shared" si="76"/>
        <v>0</v>
      </c>
      <c r="K504" s="12">
        <f t="shared" si="77"/>
        <v>0</v>
      </c>
      <c r="L504" s="12">
        <f t="shared" si="78"/>
        <v>0</v>
      </c>
      <c r="M504" s="17">
        <f t="shared" si="79"/>
        <v>0</v>
      </c>
    </row>
    <row r="505" spans="1:13" x14ac:dyDescent="0.25">
      <c r="A505" s="9" t="s">
        <v>48</v>
      </c>
      <c r="B505" s="10" t="s">
        <v>34</v>
      </c>
      <c r="C505" s="10" t="str">
        <f t="shared" si="70"/>
        <v>4</v>
      </c>
      <c r="D505" s="10" t="str">
        <f t="shared" si="71"/>
        <v>4</v>
      </c>
      <c r="E505" s="10" t="str">
        <f t="shared" si="72"/>
        <v>50</v>
      </c>
      <c r="F505" s="10" t="str">
        <f t="shared" si="73"/>
        <v>42</v>
      </c>
      <c r="G505" s="11">
        <v>1034287.19</v>
      </c>
      <c r="H505" s="12">
        <f t="shared" si="74"/>
        <v>0</v>
      </c>
      <c r="I505" s="13">
        <f t="shared" si="75"/>
        <v>1034287.19</v>
      </c>
      <c r="J505" s="12">
        <f t="shared" si="76"/>
        <v>0</v>
      </c>
      <c r="K505" s="12">
        <f t="shared" si="77"/>
        <v>0</v>
      </c>
      <c r="L505" s="12">
        <f t="shared" si="78"/>
        <v>0</v>
      </c>
      <c r="M505" s="17">
        <f t="shared" si="79"/>
        <v>0</v>
      </c>
    </row>
    <row r="506" spans="1:13" x14ac:dyDescent="0.25">
      <c r="A506" s="9" t="s">
        <v>48</v>
      </c>
      <c r="B506" s="10" t="s">
        <v>105</v>
      </c>
      <c r="C506" s="10" t="str">
        <f t="shared" si="70"/>
        <v>4</v>
      </c>
      <c r="D506" s="10" t="str">
        <f t="shared" si="71"/>
        <v>4</v>
      </c>
      <c r="E506" s="10" t="str">
        <f t="shared" si="72"/>
        <v>50</v>
      </c>
      <c r="F506" s="10" t="str">
        <f t="shared" si="73"/>
        <v>52</v>
      </c>
      <c r="G506" s="11">
        <v>40000</v>
      </c>
      <c r="H506" s="12">
        <f t="shared" si="74"/>
        <v>0</v>
      </c>
      <c r="I506" s="13">
        <f t="shared" si="75"/>
        <v>40000</v>
      </c>
      <c r="J506" s="12">
        <f t="shared" si="76"/>
        <v>0</v>
      </c>
      <c r="K506" s="12">
        <f t="shared" si="77"/>
        <v>0</v>
      </c>
      <c r="L506" s="12">
        <f t="shared" si="78"/>
        <v>0</v>
      </c>
      <c r="M506" s="17">
        <f t="shared" si="79"/>
        <v>0</v>
      </c>
    </row>
    <row r="507" spans="1:13" x14ac:dyDescent="0.25">
      <c r="A507" s="9" t="s">
        <v>48</v>
      </c>
      <c r="B507" s="10" t="s">
        <v>15</v>
      </c>
      <c r="C507" s="10" t="str">
        <f t="shared" si="70"/>
        <v>4</v>
      </c>
      <c r="D507" s="10" t="str">
        <f t="shared" si="71"/>
        <v>4</v>
      </c>
      <c r="E507" s="10" t="str">
        <f t="shared" si="72"/>
        <v>90</v>
      </c>
      <c r="F507" s="10" t="str">
        <f t="shared" si="73"/>
        <v>51</v>
      </c>
      <c r="G507" s="11">
        <v>9606314.6899999995</v>
      </c>
      <c r="H507" s="12">
        <f t="shared" si="74"/>
        <v>0</v>
      </c>
      <c r="I507" s="13">
        <f t="shared" si="75"/>
        <v>9606314.6899999995</v>
      </c>
      <c r="J507" s="12">
        <f t="shared" si="76"/>
        <v>0</v>
      </c>
      <c r="K507" s="12">
        <f t="shared" si="77"/>
        <v>0</v>
      </c>
      <c r="L507" s="12">
        <f t="shared" si="78"/>
        <v>0</v>
      </c>
      <c r="M507" s="17">
        <f t="shared" si="79"/>
        <v>0</v>
      </c>
    </row>
    <row r="508" spans="1:13" x14ac:dyDescent="0.25">
      <c r="A508" s="9" t="s">
        <v>48</v>
      </c>
      <c r="B508" s="10" t="s">
        <v>16</v>
      </c>
      <c r="C508" s="10" t="str">
        <f t="shared" si="70"/>
        <v>4</v>
      </c>
      <c r="D508" s="10" t="str">
        <f t="shared" si="71"/>
        <v>4</v>
      </c>
      <c r="E508" s="10" t="str">
        <f t="shared" si="72"/>
        <v>90</v>
      </c>
      <c r="F508" s="10" t="str">
        <f t="shared" si="73"/>
        <v>52</v>
      </c>
      <c r="G508" s="11">
        <v>6766601.3499999996</v>
      </c>
      <c r="H508" s="12">
        <f t="shared" si="74"/>
        <v>0</v>
      </c>
      <c r="I508" s="13">
        <f t="shared" si="75"/>
        <v>6766601.3499999996</v>
      </c>
      <c r="J508" s="12">
        <f t="shared" si="76"/>
        <v>0</v>
      </c>
      <c r="K508" s="12">
        <f t="shared" si="77"/>
        <v>0</v>
      </c>
      <c r="L508" s="12">
        <f t="shared" si="78"/>
        <v>0</v>
      </c>
      <c r="M508" s="17">
        <f t="shared" si="79"/>
        <v>0</v>
      </c>
    </row>
    <row r="509" spans="1:13" x14ac:dyDescent="0.25">
      <c r="A509" s="9" t="s">
        <v>48</v>
      </c>
      <c r="B509" s="10" t="s">
        <v>35</v>
      </c>
      <c r="C509" s="10" t="str">
        <f t="shared" si="70"/>
        <v>4</v>
      </c>
      <c r="D509" s="10" t="str">
        <f t="shared" si="71"/>
        <v>4</v>
      </c>
      <c r="E509" s="10" t="str">
        <f t="shared" si="72"/>
        <v>90</v>
      </c>
      <c r="F509" s="10" t="str">
        <f t="shared" si="73"/>
        <v>92</v>
      </c>
      <c r="G509" s="11">
        <v>386703.73</v>
      </c>
      <c r="H509" s="12">
        <f t="shared" si="74"/>
        <v>0</v>
      </c>
      <c r="I509" s="13">
        <f t="shared" si="75"/>
        <v>386703.73</v>
      </c>
      <c r="J509" s="12">
        <f t="shared" si="76"/>
        <v>0</v>
      </c>
      <c r="K509" s="12">
        <f t="shared" si="77"/>
        <v>0</v>
      </c>
      <c r="L509" s="12">
        <f t="shared" si="78"/>
        <v>0</v>
      </c>
      <c r="M509" s="17">
        <f t="shared" si="79"/>
        <v>0</v>
      </c>
    </row>
    <row r="510" spans="1:13" x14ac:dyDescent="0.25">
      <c r="A510" s="9" t="s">
        <v>53</v>
      </c>
      <c r="B510" s="10" t="s">
        <v>30</v>
      </c>
      <c r="C510" s="10" t="str">
        <f t="shared" si="70"/>
        <v>3</v>
      </c>
      <c r="D510" s="10" t="str">
        <f t="shared" si="71"/>
        <v>3</v>
      </c>
      <c r="E510" s="10" t="str">
        <f t="shared" si="72"/>
        <v>40</v>
      </c>
      <c r="F510" s="10" t="str">
        <f t="shared" si="73"/>
        <v>41</v>
      </c>
      <c r="G510" s="11">
        <v>494350</v>
      </c>
      <c r="H510" s="12">
        <f t="shared" si="74"/>
        <v>0</v>
      </c>
      <c r="I510" s="13">
        <f t="shared" si="75"/>
        <v>0</v>
      </c>
      <c r="J510" s="12">
        <f t="shared" si="76"/>
        <v>0</v>
      </c>
      <c r="K510" s="12">
        <f t="shared" si="77"/>
        <v>0</v>
      </c>
      <c r="L510" s="12">
        <f t="shared" si="78"/>
        <v>0</v>
      </c>
      <c r="M510" s="17">
        <f t="shared" si="79"/>
        <v>494350</v>
      </c>
    </row>
    <row r="511" spans="1:13" x14ac:dyDescent="0.25">
      <c r="A511" s="9" t="s">
        <v>53</v>
      </c>
      <c r="B511" s="10" t="s">
        <v>39</v>
      </c>
      <c r="C511" s="10" t="str">
        <f t="shared" si="70"/>
        <v>3</v>
      </c>
      <c r="D511" s="10" t="str">
        <f t="shared" si="71"/>
        <v>3</v>
      </c>
      <c r="E511" s="10" t="str">
        <f t="shared" si="72"/>
        <v>50</v>
      </c>
      <c r="F511" s="10" t="str">
        <f t="shared" si="73"/>
        <v>41</v>
      </c>
      <c r="G511" s="11">
        <v>277000</v>
      </c>
      <c r="H511" s="12">
        <f t="shared" si="74"/>
        <v>0</v>
      </c>
      <c r="I511" s="13">
        <f t="shared" si="75"/>
        <v>0</v>
      </c>
      <c r="J511" s="12">
        <f t="shared" si="76"/>
        <v>0</v>
      </c>
      <c r="K511" s="12">
        <f t="shared" si="77"/>
        <v>0</v>
      </c>
      <c r="L511" s="12">
        <f t="shared" si="78"/>
        <v>0</v>
      </c>
      <c r="M511" s="17">
        <f t="shared" si="79"/>
        <v>277000</v>
      </c>
    </row>
    <row r="512" spans="1:13" x14ac:dyDescent="0.25">
      <c r="A512" s="9" t="s">
        <v>53</v>
      </c>
      <c r="B512" s="10" t="s">
        <v>80</v>
      </c>
      <c r="C512" s="10" t="str">
        <f t="shared" si="70"/>
        <v>3</v>
      </c>
      <c r="D512" s="10" t="str">
        <f t="shared" si="71"/>
        <v>3</v>
      </c>
      <c r="E512" s="10" t="str">
        <f t="shared" si="72"/>
        <v>90</v>
      </c>
      <c r="F512" s="10" t="str">
        <f t="shared" si="73"/>
        <v>14</v>
      </c>
      <c r="G512" s="11">
        <v>77400</v>
      </c>
      <c r="H512" s="12">
        <f t="shared" si="74"/>
        <v>0</v>
      </c>
      <c r="I512" s="13">
        <f t="shared" si="75"/>
        <v>0</v>
      </c>
      <c r="J512" s="12">
        <f t="shared" si="76"/>
        <v>0</v>
      </c>
      <c r="K512" s="12">
        <f t="shared" si="77"/>
        <v>0</v>
      </c>
      <c r="L512" s="12">
        <f t="shared" si="78"/>
        <v>0</v>
      </c>
      <c r="M512" s="17">
        <f t="shared" si="79"/>
        <v>77400</v>
      </c>
    </row>
    <row r="513" spans="1:13" x14ac:dyDescent="0.25">
      <c r="A513" s="9" t="s">
        <v>53</v>
      </c>
      <c r="B513" s="10" t="s">
        <v>5</v>
      </c>
      <c r="C513" s="10" t="str">
        <f t="shared" si="70"/>
        <v>3</v>
      </c>
      <c r="D513" s="10" t="str">
        <f t="shared" si="71"/>
        <v>3</v>
      </c>
      <c r="E513" s="10" t="str">
        <f t="shared" si="72"/>
        <v>90</v>
      </c>
      <c r="F513" s="10" t="str">
        <f t="shared" si="73"/>
        <v>30</v>
      </c>
      <c r="G513" s="11">
        <v>51284.09</v>
      </c>
      <c r="H513" s="12">
        <f t="shared" si="74"/>
        <v>0</v>
      </c>
      <c r="I513" s="13">
        <f t="shared" si="75"/>
        <v>0</v>
      </c>
      <c r="J513" s="12">
        <f t="shared" si="76"/>
        <v>0</v>
      </c>
      <c r="K513" s="12">
        <f t="shared" si="77"/>
        <v>0</v>
      </c>
      <c r="L513" s="12">
        <f t="shared" si="78"/>
        <v>0</v>
      </c>
      <c r="M513" s="17">
        <f t="shared" si="79"/>
        <v>51284.09</v>
      </c>
    </row>
    <row r="514" spans="1:13" x14ac:dyDescent="0.25">
      <c r="A514" s="9" t="s">
        <v>53</v>
      </c>
      <c r="B514" s="10" t="s">
        <v>31</v>
      </c>
      <c r="C514" s="10" t="str">
        <f t="shared" si="70"/>
        <v>3</v>
      </c>
      <c r="D514" s="10" t="str">
        <f t="shared" si="71"/>
        <v>3</v>
      </c>
      <c r="E514" s="10" t="str">
        <f t="shared" si="72"/>
        <v>90</v>
      </c>
      <c r="F514" s="10" t="str">
        <f t="shared" si="73"/>
        <v>31</v>
      </c>
      <c r="G514" s="11">
        <v>110000</v>
      </c>
      <c r="H514" s="12">
        <f t="shared" si="74"/>
        <v>0</v>
      </c>
      <c r="I514" s="13">
        <f t="shared" si="75"/>
        <v>0</v>
      </c>
      <c r="J514" s="12">
        <f t="shared" si="76"/>
        <v>0</v>
      </c>
      <c r="K514" s="12">
        <f t="shared" si="77"/>
        <v>0</v>
      </c>
      <c r="L514" s="12">
        <f t="shared" si="78"/>
        <v>0</v>
      </c>
      <c r="M514" s="17">
        <f t="shared" si="79"/>
        <v>110000</v>
      </c>
    </row>
    <row r="515" spans="1:13" x14ac:dyDescent="0.25">
      <c r="A515" s="9" t="s">
        <v>53</v>
      </c>
      <c r="B515" s="10" t="s">
        <v>6</v>
      </c>
      <c r="C515" s="10" t="str">
        <f t="shared" ref="C515:C578" si="80">MID(B515,1,1)</f>
        <v>3</v>
      </c>
      <c r="D515" s="10" t="str">
        <f t="shared" ref="D515:D578" si="81">MID(B515,2,1)</f>
        <v>3</v>
      </c>
      <c r="E515" s="10" t="str">
        <f t="shared" ref="E515:E578" si="82">MID(B515,3,2)</f>
        <v>90</v>
      </c>
      <c r="F515" s="10" t="str">
        <f t="shared" ref="F515:F578" si="83">MID(B515,5,2)</f>
        <v>32</v>
      </c>
      <c r="G515" s="11">
        <v>56319.15</v>
      </c>
      <c r="H515" s="12">
        <f t="shared" ref="H515:H578" si="84">IF(D515="6",G515,0)</f>
        <v>0</v>
      </c>
      <c r="I515" s="13">
        <f t="shared" ref="I515:I578" si="85">IF(OR(D515="5",D515="4"),G515,0)</f>
        <v>0</v>
      </c>
      <c r="J515" s="12">
        <f t="shared" ref="J515:J578" si="86">IF(D515="2",G515,0)</f>
        <v>0</v>
      </c>
      <c r="K515" s="12">
        <f t="shared" ref="K515:K578" si="87">IF(AND(C515="3",D515="3",E515="20"),G515,0)</f>
        <v>0</v>
      </c>
      <c r="L515" s="12">
        <f t="shared" ref="L515:L578" si="88">IF(AND(C515="3",D515="3",E515="40",F515="81"),G515,0)</f>
        <v>0</v>
      </c>
      <c r="M515" s="17">
        <f t="shared" ref="M515:M578" si="89">G515-SUM(H515:L515)</f>
        <v>56319.15</v>
      </c>
    </row>
    <row r="516" spans="1:13" x14ac:dyDescent="0.25">
      <c r="A516" s="9" t="s">
        <v>53</v>
      </c>
      <c r="B516" s="10" t="s">
        <v>18</v>
      </c>
      <c r="C516" s="10" t="str">
        <f t="shared" si="80"/>
        <v>3</v>
      </c>
      <c r="D516" s="10" t="str">
        <f t="shared" si="81"/>
        <v>3</v>
      </c>
      <c r="E516" s="10" t="str">
        <f t="shared" si="82"/>
        <v>90</v>
      </c>
      <c r="F516" s="10" t="str">
        <f t="shared" si="83"/>
        <v>33</v>
      </c>
      <c r="G516" s="11">
        <v>19238.73</v>
      </c>
      <c r="H516" s="12">
        <f t="shared" si="84"/>
        <v>0</v>
      </c>
      <c r="I516" s="13">
        <f t="shared" si="85"/>
        <v>0</v>
      </c>
      <c r="J516" s="12">
        <f t="shared" si="86"/>
        <v>0</v>
      </c>
      <c r="K516" s="12">
        <f t="shared" si="87"/>
        <v>0</v>
      </c>
      <c r="L516" s="12">
        <f t="shared" si="88"/>
        <v>0</v>
      </c>
      <c r="M516" s="17">
        <f t="shared" si="89"/>
        <v>19238.73</v>
      </c>
    </row>
    <row r="517" spans="1:13" x14ac:dyDescent="0.25">
      <c r="A517" s="9" t="s">
        <v>53</v>
      </c>
      <c r="B517" s="10" t="s">
        <v>10</v>
      </c>
      <c r="C517" s="10" t="str">
        <f t="shared" si="80"/>
        <v>3</v>
      </c>
      <c r="D517" s="10" t="str">
        <f t="shared" si="81"/>
        <v>3</v>
      </c>
      <c r="E517" s="10" t="str">
        <f t="shared" si="82"/>
        <v>90</v>
      </c>
      <c r="F517" s="10" t="str">
        <f t="shared" si="83"/>
        <v>39</v>
      </c>
      <c r="G517" s="11">
        <v>158414.9</v>
      </c>
      <c r="H517" s="12">
        <f t="shared" si="84"/>
        <v>0</v>
      </c>
      <c r="I517" s="13">
        <f t="shared" si="85"/>
        <v>0</v>
      </c>
      <c r="J517" s="12">
        <f t="shared" si="86"/>
        <v>0</v>
      </c>
      <c r="K517" s="12">
        <f t="shared" si="87"/>
        <v>0</v>
      </c>
      <c r="L517" s="12">
        <f t="shared" si="88"/>
        <v>0</v>
      </c>
      <c r="M517" s="17">
        <f t="shared" si="89"/>
        <v>158414.9</v>
      </c>
    </row>
    <row r="518" spans="1:13" x14ac:dyDescent="0.25">
      <c r="A518" s="9" t="s">
        <v>53</v>
      </c>
      <c r="B518" s="10" t="s">
        <v>16</v>
      </c>
      <c r="C518" s="10" t="str">
        <f t="shared" si="80"/>
        <v>4</v>
      </c>
      <c r="D518" s="10" t="str">
        <f t="shared" si="81"/>
        <v>4</v>
      </c>
      <c r="E518" s="10" t="str">
        <f t="shared" si="82"/>
        <v>90</v>
      </c>
      <c r="F518" s="10" t="str">
        <f t="shared" si="83"/>
        <v>52</v>
      </c>
      <c r="G518" s="11">
        <v>112320.97</v>
      </c>
      <c r="H518" s="12">
        <f t="shared" si="84"/>
        <v>0</v>
      </c>
      <c r="I518" s="13">
        <f t="shared" si="85"/>
        <v>112320.97</v>
      </c>
      <c r="J518" s="12">
        <f t="shared" si="86"/>
        <v>0</v>
      </c>
      <c r="K518" s="12">
        <f t="shared" si="87"/>
        <v>0</v>
      </c>
      <c r="L518" s="12">
        <f t="shared" si="88"/>
        <v>0</v>
      </c>
      <c r="M518" s="17">
        <f t="shared" si="89"/>
        <v>0</v>
      </c>
    </row>
    <row r="519" spans="1:13" x14ac:dyDescent="0.25">
      <c r="A519" s="9" t="s">
        <v>54</v>
      </c>
      <c r="B519" s="10" t="s">
        <v>80</v>
      </c>
      <c r="C519" s="10" t="str">
        <f t="shared" si="80"/>
        <v>3</v>
      </c>
      <c r="D519" s="10" t="str">
        <f t="shared" si="81"/>
        <v>3</v>
      </c>
      <c r="E519" s="10" t="str">
        <f t="shared" si="82"/>
        <v>90</v>
      </c>
      <c r="F519" s="10" t="str">
        <f t="shared" si="83"/>
        <v>14</v>
      </c>
      <c r="G519" s="11">
        <v>19975</v>
      </c>
      <c r="H519" s="12">
        <f t="shared" si="84"/>
        <v>0</v>
      </c>
      <c r="I519" s="13">
        <f t="shared" si="85"/>
        <v>0</v>
      </c>
      <c r="J519" s="12">
        <f t="shared" si="86"/>
        <v>0</v>
      </c>
      <c r="K519" s="12">
        <f t="shared" si="87"/>
        <v>0</v>
      </c>
      <c r="L519" s="12">
        <f t="shared" si="88"/>
        <v>0</v>
      </c>
      <c r="M519" s="17">
        <f t="shared" si="89"/>
        <v>19975</v>
      </c>
    </row>
    <row r="520" spans="1:13" x14ac:dyDescent="0.25">
      <c r="A520" s="9" t="s">
        <v>54</v>
      </c>
      <c r="B520" s="10" t="s">
        <v>5</v>
      </c>
      <c r="C520" s="10" t="str">
        <f t="shared" si="80"/>
        <v>3</v>
      </c>
      <c r="D520" s="10" t="str">
        <f t="shared" si="81"/>
        <v>3</v>
      </c>
      <c r="E520" s="10" t="str">
        <f t="shared" si="82"/>
        <v>90</v>
      </c>
      <c r="F520" s="10" t="str">
        <f t="shared" si="83"/>
        <v>30</v>
      </c>
      <c r="G520" s="11">
        <v>15444.83</v>
      </c>
      <c r="H520" s="12">
        <f t="shared" si="84"/>
        <v>0</v>
      </c>
      <c r="I520" s="13">
        <f t="shared" si="85"/>
        <v>0</v>
      </c>
      <c r="J520" s="12">
        <f t="shared" si="86"/>
        <v>0</v>
      </c>
      <c r="K520" s="12">
        <f t="shared" si="87"/>
        <v>0</v>
      </c>
      <c r="L520" s="12">
        <f t="shared" si="88"/>
        <v>0</v>
      </c>
      <c r="M520" s="17">
        <f t="shared" si="89"/>
        <v>15444.83</v>
      </c>
    </row>
    <row r="521" spans="1:13" x14ac:dyDescent="0.25">
      <c r="A521" s="9" t="s">
        <v>54</v>
      </c>
      <c r="B521" s="10" t="s">
        <v>10</v>
      </c>
      <c r="C521" s="10" t="str">
        <f t="shared" si="80"/>
        <v>3</v>
      </c>
      <c r="D521" s="10" t="str">
        <f t="shared" si="81"/>
        <v>3</v>
      </c>
      <c r="E521" s="10" t="str">
        <f t="shared" si="82"/>
        <v>90</v>
      </c>
      <c r="F521" s="10" t="str">
        <f t="shared" si="83"/>
        <v>39</v>
      </c>
      <c r="G521" s="11">
        <v>1278734.92</v>
      </c>
      <c r="H521" s="12">
        <f t="shared" si="84"/>
        <v>0</v>
      </c>
      <c r="I521" s="13">
        <f t="shared" si="85"/>
        <v>0</v>
      </c>
      <c r="J521" s="12">
        <f t="shared" si="86"/>
        <v>0</v>
      </c>
      <c r="K521" s="12">
        <f t="shared" si="87"/>
        <v>0</v>
      </c>
      <c r="L521" s="12">
        <f t="shared" si="88"/>
        <v>0</v>
      </c>
      <c r="M521" s="17">
        <f t="shared" si="89"/>
        <v>1278734.92</v>
      </c>
    </row>
    <row r="522" spans="1:13" x14ac:dyDescent="0.25">
      <c r="A522" s="9" t="s">
        <v>55</v>
      </c>
      <c r="B522" s="10" t="s">
        <v>15</v>
      </c>
      <c r="C522" s="10" t="str">
        <f t="shared" si="80"/>
        <v>4</v>
      </c>
      <c r="D522" s="10" t="str">
        <f t="shared" si="81"/>
        <v>4</v>
      </c>
      <c r="E522" s="10" t="str">
        <f t="shared" si="82"/>
        <v>90</v>
      </c>
      <c r="F522" s="10" t="str">
        <f t="shared" si="83"/>
        <v>51</v>
      </c>
      <c r="G522" s="11">
        <v>306090</v>
      </c>
      <c r="H522" s="12">
        <f t="shared" si="84"/>
        <v>0</v>
      </c>
      <c r="I522" s="13">
        <f t="shared" si="85"/>
        <v>306090</v>
      </c>
      <c r="J522" s="12">
        <f t="shared" si="86"/>
        <v>0</v>
      </c>
      <c r="K522" s="12">
        <f t="shared" si="87"/>
        <v>0</v>
      </c>
      <c r="L522" s="12">
        <f t="shared" si="88"/>
        <v>0</v>
      </c>
      <c r="M522" s="17">
        <f t="shared" si="89"/>
        <v>0</v>
      </c>
    </row>
    <row r="523" spans="1:13" x14ac:dyDescent="0.25">
      <c r="A523" s="9" t="s">
        <v>57</v>
      </c>
      <c r="B523" s="10" t="s">
        <v>10</v>
      </c>
      <c r="C523" s="10" t="str">
        <f t="shared" si="80"/>
        <v>3</v>
      </c>
      <c r="D523" s="10" t="str">
        <f t="shared" si="81"/>
        <v>3</v>
      </c>
      <c r="E523" s="10" t="str">
        <f t="shared" si="82"/>
        <v>90</v>
      </c>
      <c r="F523" s="10" t="str">
        <f t="shared" si="83"/>
        <v>39</v>
      </c>
      <c r="G523" s="11">
        <v>1573147.76</v>
      </c>
      <c r="H523" s="12">
        <f t="shared" si="84"/>
        <v>0</v>
      </c>
      <c r="I523" s="13">
        <f t="shared" si="85"/>
        <v>0</v>
      </c>
      <c r="J523" s="12">
        <f t="shared" si="86"/>
        <v>0</v>
      </c>
      <c r="K523" s="12">
        <f t="shared" si="87"/>
        <v>0</v>
      </c>
      <c r="L523" s="12">
        <f t="shared" si="88"/>
        <v>0</v>
      </c>
      <c r="M523" s="17">
        <f t="shared" si="89"/>
        <v>1573147.76</v>
      </c>
    </row>
    <row r="524" spans="1:13" x14ac:dyDescent="0.25">
      <c r="A524" s="9" t="s">
        <v>57</v>
      </c>
      <c r="B524" s="10" t="s">
        <v>15</v>
      </c>
      <c r="C524" s="10" t="str">
        <f t="shared" si="80"/>
        <v>4</v>
      </c>
      <c r="D524" s="10" t="str">
        <f t="shared" si="81"/>
        <v>4</v>
      </c>
      <c r="E524" s="10" t="str">
        <f t="shared" si="82"/>
        <v>90</v>
      </c>
      <c r="F524" s="10" t="str">
        <f t="shared" si="83"/>
        <v>51</v>
      </c>
      <c r="G524" s="11">
        <v>14349991.050000001</v>
      </c>
      <c r="H524" s="12">
        <f t="shared" si="84"/>
        <v>0</v>
      </c>
      <c r="I524" s="13">
        <f t="shared" si="85"/>
        <v>14349991.050000001</v>
      </c>
      <c r="J524" s="12">
        <f t="shared" si="86"/>
        <v>0</v>
      </c>
      <c r="K524" s="12">
        <f t="shared" si="87"/>
        <v>0</v>
      </c>
      <c r="L524" s="12">
        <f t="shared" si="88"/>
        <v>0</v>
      </c>
      <c r="M524" s="17">
        <f t="shared" si="89"/>
        <v>0</v>
      </c>
    </row>
    <row r="525" spans="1:13" x14ac:dyDescent="0.25">
      <c r="A525" s="9" t="s">
        <v>58</v>
      </c>
      <c r="B525" s="10" t="s">
        <v>80</v>
      </c>
      <c r="C525" s="10" t="str">
        <f t="shared" si="80"/>
        <v>3</v>
      </c>
      <c r="D525" s="10" t="str">
        <f t="shared" si="81"/>
        <v>3</v>
      </c>
      <c r="E525" s="10" t="str">
        <f t="shared" si="82"/>
        <v>90</v>
      </c>
      <c r="F525" s="10" t="str">
        <f t="shared" si="83"/>
        <v>14</v>
      </c>
      <c r="G525" s="11">
        <v>2345631.94</v>
      </c>
      <c r="H525" s="12">
        <f t="shared" si="84"/>
        <v>0</v>
      </c>
      <c r="I525" s="13">
        <f t="shared" si="85"/>
        <v>0</v>
      </c>
      <c r="J525" s="12">
        <f t="shared" si="86"/>
        <v>0</v>
      </c>
      <c r="K525" s="12">
        <f t="shared" si="87"/>
        <v>0</v>
      </c>
      <c r="L525" s="12">
        <f t="shared" si="88"/>
        <v>0</v>
      </c>
      <c r="M525" s="17">
        <f t="shared" si="89"/>
        <v>2345631.94</v>
      </c>
    </row>
    <row r="526" spans="1:13" x14ac:dyDescent="0.25">
      <c r="A526" s="9" t="s">
        <v>58</v>
      </c>
      <c r="B526" s="10" t="s">
        <v>87</v>
      </c>
      <c r="C526" s="10" t="str">
        <f t="shared" si="80"/>
        <v>3</v>
      </c>
      <c r="D526" s="10" t="str">
        <f t="shared" si="81"/>
        <v>3</v>
      </c>
      <c r="E526" s="10" t="str">
        <f t="shared" si="82"/>
        <v>90</v>
      </c>
      <c r="F526" s="10" t="str">
        <f t="shared" si="83"/>
        <v>15</v>
      </c>
      <c r="G526" s="11">
        <v>2645025</v>
      </c>
      <c r="H526" s="12">
        <f t="shared" si="84"/>
        <v>0</v>
      </c>
      <c r="I526" s="13">
        <f t="shared" si="85"/>
        <v>0</v>
      </c>
      <c r="J526" s="12">
        <f t="shared" si="86"/>
        <v>0</v>
      </c>
      <c r="K526" s="12">
        <f t="shared" si="87"/>
        <v>0</v>
      </c>
      <c r="L526" s="12">
        <f t="shared" si="88"/>
        <v>0</v>
      </c>
      <c r="M526" s="17">
        <f t="shared" si="89"/>
        <v>2645025</v>
      </c>
    </row>
    <row r="527" spans="1:13" x14ac:dyDescent="0.25">
      <c r="A527" s="9" t="s">
        <v>58</v>
      </c>
      <c r="B527" s="10" t="s">
        <v>5</v>
      </c>
      <c r="C527" s="10" t="str">
        <f t="shared" si="80"/>
        <v>3</v>
      </c>
      <c r="D527" s="10" t="str">
        <f t="shared" si="81"/>
        <v>3</v>
      </c>
      <c r="E527" s="10" t="str">
        <f t="shared" si="82"/>
        <v>90</v>
      </c>
      <c r="F527" s="10" t="str">
        <f t="shared" si="83"/>
        <v>30</v>
      </c>
      <c r="G527" s="11">
        <v>418561.98</v>
      </c>
      <c r="H527" s="12">
        <f t="shared" si="84"/>
        <v>0</v>
      </c>
      <c r="I527" s="13">
        <f t="shared" si="85"/>
        <v>0</v>
      </c>
      <c r="J527" s="12">
        <f t="shared" si="86"/>
        <v>0</v>
      </c>
      <c r="K527" s="12">
        <f t="shared" si="87"/>
        <v>0</v>
      </c>
      <c r="L527" s="12">
        <f t="shared" si="88"/>
        <v>0</v>
      </c>
      <c r="M527" s="17">
        <f t="shared" si="89"/>
        <v>418561.98</v>
      </c>
    </row>
    <row r="528" spans="1:13" x14ac:dyDescent="0.25">
      <c r="A528" s="9" t="s">
        <v>58</v>
      </c>
      <c r="B528" s="10" t="s">
        <v>18</v>
      </c>
      <c r="C528" s="10" t="str">
        <f t="shared" si="80"/>
        <v>3</v>
      </c>
      <c r="D528" s="10" t="str">
        <f t="shared" si="81"/>
        <v>3</v>
      </c>
      <c r="E528" s="10" t="str">
        <f t="shared" si="82"/>
        <v>90</v>
      </c>
      <c r="F528" s="10" t="str">
        <f t="shared" si="83"/>
        <v>33</v>
      </c>
      <c r="G528" s="11">
        <v>51654.31</v>
      </c>
      <c r="H528" s="12">
        <f t="shared" si="84"/>
        <v>0</v>
      </c>
      <c r="I528" s="13">
        <f t="shared" si="85"/>
        <v>0</v>
      </c>
      <c r="J528" s="12">
        <f t="shared" si="86"/>
        <v>0</v>
      </c>
      <c r="K528" s="12">
        <f t="shared" si="87"/>
        <v>0</v>
      </c>
      <c r="L528" s="12">
        <f t="shared" si="88"/>
        <v>0</v>
      </c>
      <c r="M528" s="17">
        <f t="shared" si="89"/>
        <v>51654.31</v>
      </c>
    </row>
    <row r="529" spans="1:13" x14ac:dyDescent="0.25">
      <c r="A529" s="9" t="s">
        <v>58</v>
      </c>
      <c r="B529" s="10" t="s">
        <v>7</v>
      </c>
      <c r="C529" s="10" t="str">
        <f t="shared" si="80"/>
        <v>3</v>
      </c>
      <c r="D529" s="10" t="str">
        <f t="shared" si="81"/>
        <v>3</v>
      </c>
      <c r="E529" s="10" t="str">
        <f t="shared" si="82"/>
        <v>90</v>
      </c>
      <c r="F529" s="10" t="str">
        <f t="shared" si="83"/>
        <v>35</v>
      </c>
      <c r="G529" s="11">
        <v>0</v>
      </c>
      <c r="H529" s="12">
        <f t="shared" si="84"/>
        <v>0</v>
      </c>
      <c r="I529" s="13">
        <f t="shared" si="85"/>
        <v>0</v>
      </c>
      <c r="J529" s="12">
        <f t="shared" si="86"/>
        <v>0</v>
      </c>
      <c r="K529" s="12">
        <f t="shared" si="87"/>
        <v>0</v>
      </c>
      <c r="L529" s="12">
        <f t="shared" si="88"/>
        <v>0</v>
      </c>
      <c r="M529" s="17">
        <f t="shared" si="89"/>
        <v>0</v>
      </c>
    </row>
    <row r="530" spans="1:13" x14ac:dyDescent="0.25">
      <c r="A530" s="9" t="s">
        <v>58</v>
      </c>
      <c r="B530" s="10" t="s">
        <v>10</v>
      </c>
      <c r="C530" s="10" t="str">
        <f t="shared" si="80"/>
        <v>3</v>
      </c>
      <c r="D530" s="10" t="str">
        <f t="shared" si="81"/>
        <v>3</v>
      </c>
      <c r="E530" s="10" t="str">
        <f t="shared" si="82"/>
        <v>90</v>
      </c>
      <c r="F530" s="10" t="str">
        <f t="shared" si="83"/>
        <v>39</v>
      </c>
      <c r="G530" s="11">
        <v>3590340.13</v>
      </c>
      <c r="H530" s="12">
        <f t="shared" si="84"/>
        <v>0</v>
      </c>
      <c r="I530" s="13">
        <f t="shared" si="85"/>
        <v>0</v>
      </c>
      <c r="J530" s="12">
        <f t="shared" si="86"/>
        <v>0</v>
      </c>
      <c r="K530" s="12">
        <f t="shared" si="87"/>
        <v>0</v>
      </c>
      <c r="L530" s="12">
        <f t="shared" si="88"/>
        <v>0</v>
      </c>
      <c r="M530" s="17">
        <f t="shared" si="89"/>
        <v>3590340.13</v>
      </c>
    </row>
    <row r="531" spans="1:13" x14ac:dyDescent="0.25">
      <c r="A531" s="9" t="s">
        <v>58</v>
      </c>
      <c r="B531" s="10" t="s">
        <v>12</v>
      </c>
      <c r="C531" s="10" t="str">
        <f t="shared" si="80"/>
        <v>3</v>
      </c>
      <c r="D531" s="10" t="str">
        <f t="shared" si="81"/>
        <v>3</v>
      </c>
      <c r="E531" s="10" t="str">
        <f t="shared" si="82"/>
        <v>90</v>
      </c>
      <c r="F531" s="10" t="str">
        <f t="shared" si="83"/>
        <v>93</v>
      </c>
      <c r="G531" s="11">
        <v>26241.200000000001</v>
      </c>
      <c r="H531" s="12">
        <f t="shared" si="84"/>
        <v>0</v>
      </c>
      <c r="I531" s="13">
        <f t="shared" si="85"/>
        <v>0</v>
      </c>
      <c r="J531" s="12">
        <f t="shared" si="86"/>
        <v>0</v>
      </c>
      <c r="K531" s="12">
        <f t="shared" si="87"/>
        <v>0</v>
      </c>
      <c r="L531" s="12">
        <f t="shared" si="88"/>
        <v>0</v>
      </c>
      <c r="M531" s="17">
        <f t="shared" si="89"/>
        <v>26241.200000000001</v>
      </c>
    </row>
    <row r="532" spans="1:13" x14ac:dyDescent="0.25">
      <c r="A532" s="9" t="s">
        <v>58</v>
      </c>
      <c r="B532" s="10" t="s">
        <v>14</v>
      </c>
      <c r="C532" s="10" t="str">
        <f t="shared" si="80"/>
        <v>4</v>
      </c>
      <c r="D532" s="10" t="str">
        <f t="shared" si="81"/>
        <v>4</v>
      </c>
      <c r="E532" s="10" t="str">
        <f t="shared" si="82"/>
        <v>90</v>
      </c>
      <c r="F532" s="10" t="str">
        <f t="shared" si="83"/>
        <v>39</v>
      </c>
      <c r="G532" s="11">
        <v>19159</v>
      </c>
      <c r="H532" s="12">
        <f t="shared" si="84"/>
        <v>0</v>
      </c>
      <c r="I532" s="13">
        <f t="shared" si="85"/>
        <v>19159</v>
      </c>
      <c r="J532" s="12">
        <f t="shared" si="86"/>
        <v>0</v>
      </c>
      <c r="K532" s="12">
        <f t="shared" si="87"/>
        <v>0</v>
      </c>
      <c r="L532" s="12">
        <f t="shared" si="88"/>
        <v>0</v>
      </c>
      <c r="M532" s="17">
        <f t="shared" si="89"/>
        <v>0</v>
      </c>
    </row>
    <row r="533" spans="1:13" x14ac:dyDescent="0.25">
      <c r="A533" s="9" t="s">
        <v>58</v>
      </c>
      <c r="B533" s="10" t="s">
        <v>16</v>
      </c>
      <c r="C533" s="10" t="str">
        <f t="shared" si="80"/>
        <v>4</v>
      </c>
      <c r="D533" s="10" t="str">
        <f t="shared" si="81"/>
        <v>4</v>
      </c>
      <c r="E533" s="10" t="str">
        <f t="shared" si="82"/>
        <v>90</v>
      </c>
      <c r="F533" s="10" t="str">
        <f t="shared" si="83"/>
        <v>52</v>
      </c>
      <c r="G533" s="11">
        <v>675054.2</v>
      </c>
      <c r="H533" s="12">
        <f t="shared" si="84"/>
        <v>0</v>
      </c>
      <c r="I533" s="13">
        <f t="shared" si="85"/>
        <v>675054.2</v>
      </c>
      <c r="J533" s="12">
        <f t="shared" si="86"/>
        <v>0</v>
      </c>
      <c r="K533" s="12">
        <f t="shared" si="87"/>
        <v>0</v>
      </c>
      <c r="L533" s="12">
        <f t="shared" si="88"/>
        <v>0</v>
      </c>
      <c r="M533" s="17">
        <f t="shared" si="89"/>
        <v>0</v>
      </c>
    </row>
    <row r="534" spans="1:13" x14ac:dyDescent="0.25">
      <c r="A534" s="9" t="s">
        <v>59</v>
      </c>
      <c r="B534" s="10" t="s">
        <v>60</v>
      </c>
      <c r="C534" s="10" t="str">
        <f t="shared" si="80"/>
        <v>3</v>
      </c>
      <c r="D534" s="10" t="str">
        <f t="shared" si="81"/>
        <v>1</v>
      </c>
      <c r="E534" s="10" t="str">
        <f t="shared" si="82"/>
        <v>20</v>
      </c>
      <c r="F534" s="10" t="str">
        <f t="shared" si="83"/>
        <v>96</v>
      </c>
      <c r="G534" s="11">
        <v>209653.2</v>
      </c>
      <c r="H534" s="12">
        <f t="shared" si="84"/>
        <v>0</v>
      </c>
      <c r="I534" s="13">
        <f t="shared" si="85"/>
        <v>0</v>
      </c>
      <c r="J534" s="12">
        <f t="shared" si="86"/>
        <v>0</v>
      </c>
      <c r="K534" s="12">
        <f t="shared" si="87"/>
        <v>0</v>
      </c>
      <c r="L534" s="12">
        <f t="shared" si="88"/>
        <v>0</v>
      </c>
      <c r="M534" s="17">
        <f t="shared" si="89"/>
        <v>209653.2</v>
      </c>
    </row>
    <row r="535" spans="1:13" x14ac:dyDescent="0.25">
      <c r="A535" s="9" t="s">
        <v>59</v>
      </c>
      <c r="B535" s="10" t="s">
        <v>23</v>
      </c>
      <c r="C535" s="10" t="str">
        <f t="shared" si="80"/>
        <v>3</v>
      </c>
      <c r="D535" s="10" t="str">
        <f t="shared" si="81"/>
        <v>1</v>
      </c>
      <c r="E535" s="10" t="str">
        <f t="shared" si="82"/>
        <v>90</v>
      </c>
      <c r="F535" s="10" t="str">
        <f t="shared" si="83"/>
        <v>11</v>
      </c>
      <c r="G535" s="11">
        <v>1100041.93</v>
      </c>
      <c r="H535" s="12">
        <f t="shared" si="84"/>
        <v>0</v>
      </c>
      <c r="I535" s="13">
        <f t="shared" si="85"/>
        <v>0</v>
      </c>
      <c r="J535" s="12">
        <f t="shared" si="86"/>
        <v>0</v>
      </c>
      <c r="K535" s="12">
        <f t="shared" si="87"/>
        <v>0</v>
      </c>
      <c r="L535" s="12">
        <f t="shared" si="88"/>
        <v>0</v>
      </c>
      <c r="M535" s="17">
        <f t="shared" si="89"/>
        <v>1100041.93</v>
      </c>
    </row>
    <row r="536" spans="1:13" x14ac:dyDescent="0.25">
      <c r="A536" s="9" t="s">
        <v>59</v>
      </c>
      <c r="B536" s="10" t="s">
        <v>24</v>
      </c>
      <c r="C536" s="10" t="str">
        <f t="shared" si="80"/>
        <v>3</v>
      </c>
      <c r="D536" s="10" t="str">
        <f t="shared" si="81"/>
        <v>1</v>
      </c>
      <c r="E536" s="10" t="str">
        <f t="shared" si="82"/>
        <v>90</v>
      </c>
      <c r="F536" s="10" t="str">
        <f t="shared" si="83"/>
        <v>13</v>
      </c>
      <c r="G536" s="11">
        <v>147090.98000000001</v>
      </c>
      <c r="H536" s="12">
        <f t="shared" si="84"/>
        <v>0</v>
      </c>
      <c r="I536" s="13">
        <f t="shared" si="85"/>
        <v>0</v>
      </c>
      <c r="J536" s="12">
        <f t="shared" si="86"/>
        <v>0</v>
      </c>
      <c r="K536" s="12">
        <f t="shared" si="87"/>
        <v>0</v>
      </c>
      <c r="L536" s="12">
        <f t="shared" si="88"/>
        <v>0</v>
      </c>
      <c r="M536" s="17">
        <f t="shared" si="89"/>
        <v>147090.98000000001</v>
      </c>
    </row>
    <row r="537" spans="1:13" x14ac:dyDescent="0.25">
      <c r="A537" s="9" t="s">
        <v>59</v>
      </c>
      <c r="B537" s="10" t="s">
        <v>26</v>
      </c>
      <c r="C537" s="10" t="str">
        <f t="shared" si="80"/>
        <v>3</v>
      </c>
      <c r="D537" s="10" t="str">
        <f t="shared" si="81"/>
        <v>1</v>
      </c>
      <c r="E537" s="10" t="str">
        <f t="shared" si="82"/>
        <v>91</v>
      </c>
      <c r="F537" s="10" t="str">
        <f t="shared" si="83"/>
        <v>13</v>
      </c>
      <c r="G537" s="11">
        <v>6054.84</v>
      </c>
      <c r="H537" s="12">
        <f t="shared" si="84"/>
        <v>0</v>
      </c>
      <c r="I537" s="13">
        <f t="shared" si="85"/>
        <v>0</v>
      </c>
      <c r="J537" s="12">
        <f t="shared" si="86"/>
        <v>0</v>
      </c>
      <c r="K537" s="12">
        <f t="shared" si="87"/>
        <v>0</v>
      </c>
      <c r="L537" s="12">
        <f t="shared" si="88"/>
        <v>0</v>
      </c>
      <c r="M537" s="17">
        <f t="shared" si="89"/>
        <v>6054.84</v>
      </c>
    </row>
    <row r="538" spans="1:13" x14ac:dyDescent="0.25">
      <c r="A538" s="9" t="s">
        <v>59</v>
      </c>
      <c r="B538" s="10" t="s">
        <v>64</v>
      </c>
      <c r="C538" s="10" t="str">
        <f t="shared" si="80"/>
        <v>3</v>
      </c>
      <c r="D538" s="10" t="str">
        <f t="shared" si="81"/>
        <v>3</v>
      </c>
      <c r="E538" s="10" t="str">
        <f t="shared" si="82"/>
        <v>20</v>
      </c>
      <c r="F538" s="10" t="str">
        <f t="shared" si="83"/>
        <v>93</v>
      </c>
      <c r="G538" s="11">
        <v>144170.68</v>
      </c>
      <c r="H538" s="12">
        <f t="shared" si="84"/>
        <v>0</v>
      </c>
      <c r="I538" s="13">
        <f t="shared" si="85"/>
        <v>0</v>
      </c>
      <c r="J538" s="12">
        <f t="shared" si="86"/>
        <v>0</v>
      </c>
      <c r="K538" s="12">
        <f t="shared" si="87"/>
        <v>144170.68</v>
      </c>
      <c r="L538" s="12">
        <f t="shared" si="88"/>
        <v>0</v>
      </c>
      <c r="M538" s="17">
        <f t="shared" si="89"/>
        <v>0</v>
      </c>
    </row>
    <row r="539" spans="1:13" x14ac:dyDescent="0.25">
      <c r="A539" s="9" t="s">
        <v>59</v>
      </c>
      <c r="B539" s="10" t="s">
        <v>80</v>
      </c>
      <c r="C539" s="10" t="str">
        <f t="shared" si="80"/>
        <v>3</v>
      </c>
      <c r="D539" s="10" t="str">
        <f t="shared" si="81"/>
        <v>3</v>
      </c>
      <c r="E539" s="10" t="str">
        <f t="shared" si="82"/>
        <v>90</v>
      </c>
      <c r="F539" s="10" t="str">
        <f t="shared" si="83"/>
        <v>14</v>
      </c>
      <c r="G539" s="11">
        <v>24140</v>
      </c>
      <c r="H539" s="12">
        <f t="shared" si="84"/>
        <v>0</v>
      </c>
      <c r="I539" s="13">
        <f t="shared" si="85"/>
        <v>0</v>
      </c>
      <c r="J539" s="12">
        <f t="shared" si="86"/>
        <v>0</v>
      </c>
      <c r="K539" s="12">
        <f t="shared" si="87"/>
        <v>0</v>
      </c>
      <c r="L539" s="12">
        <f t="shared" si="88"/>
        <v>0</v>
      </c>
      <c r="M539" s="17">
        <f t="shared" si="89"/>
        <v>24140</v>
      </c>
    </row>
    <row r="540" spans="1:13" x14ac:dyDescent="0.25">
      <c r="A540" s="9" t="s">
        <v>59</v>
      </c>
      <c r="B540" s="10" t="s">
        <v>61</v>
      </c>
      <c r="C540" s="10" t="str">
        <f t="shared" si="80"/>
        <v>3</v>
      </c>
      <c r="D540" s="10" t="str">
        <f t="shared" si="81"/>
        <v>3</v>
      </c>
      <c r="E540" s="10" t="str">
        <f t="shared" si="82"/>
        <v>90</v>
      </c>
      <c r="F540" s="10" t="str">
        <f t="shared" si="83"/>
        <v>18</v>
      </c>
      <c r="G540" s="11">
        <v>62000</v>
      </c>
      <c r="H540" s="12">
        <f t="shared" si="84"/>
        <v>0</v>
      </c>
      <c r="I540" s="13">
        <f t="shared" si="85"/>
        <v>0</v>
      </c>
      <c r="J540" s="12">
        <f t="shared" si="86"/>
        <v>0</v>
      </c>
      <c r="K540" s="12">
        <f t="shared" si="87"/>
        <v>0</v>
      </c>
      <c r="L540" s="12">
        <f t="shared" si="88"/>
        <v>0</v>
      </c>
      <c r="M540" s="17">
        <f t="shared" si="89"/>
        <v>62000</v>
      </c>
    </row>
    <row r="541" spans="1:13" x14ac:dyDescent="0.25">
      <c r="A541" s="9" t="s">
        <v>59</v>
      </c>
      <c r="B541" s="10" t="s">
        <v>62</v>
      </c>
      <c r="C541" s="10" t="str">
        <f t="shared" si="80"/>
        <v>3</v>
      </c>
      <c r="D541" s="10" t="str">
        <f t="shared" si="81"/>
        <v>3</v>
      </c>
      <c r="E541" s="10" t="str">
        <f t="shared" si="82"/>
        <v>90</v>
      </c>
      <c r="F541" s="10" t="str">
        <f t="shared" si="83"/>
        <v>20</v>
      </c>
      <c r="G541" s="11">
        <v>442665</v>
      </c>
      <c r="H541" s="12">
        <f t="shared" si="84"/>
        <v>0</v>
      </c>
      <c r="I541" s="13">
        <f t="shared" si="85"/>
        <v>0</v>
      </c>
      <c r="J541" s="12">
        <f t="shared" si="86"/>
        <v>0</v>
      </c>
      <c r="K541" s="12">
        <f t="shared" si="87"/>
        <v>0</v>
      </c>
      <c r="L541" s="12">
        <f t="shared" si="88"/>
        <v>0</v>
      </c>
      <c r="M541" s="17">
        <f t="shared" si="89"/>
        <v>442665</v>
      </c>
    </row>
    <row r="542" spans="1:13" x14ac:dyDescent="0.25">
      <c r="A542" s="9" t="s">
        <v>59</v>
      </c>
      <c r="B542" s="10" t="s">
        <v>5</v>
      </c>
      <c r="C542" s="10" t="str">
        <f t="shared" si="80"/>
        <v>3</v>
      </c>
      <c r="D542" s="10" t="str">
        <f t="shared" si="81"/>
        <v>3</v>
      </c>
      <c r="E542" s="10" t="str">
        <f t="shared" si="82"/>
        <v>90</v>
      </c>
      <c r="F542" s="10" t="str">
        <f t="shared" si="83"/>
        <v>30</v>
      </c>
      <c r="G542" s="11">
        <v>18724.919999999998</v>
      </c>
      <c r="H542" s="12">
        <f t="shared" si="84"/>
        <v>0</v>
      </c>
      <c r="I542" s="13">
        <f t="shared" si="85"/>
        <v>0</v>
      </c>
      <c r="J542" s="12">
        <f t="shared" si="86"/>
        <v>0</v>
      </c>
      <c r="K542" s="12">
        <f t="shared" si="87"/>
        <v>0</v>
      </c>
      <c r="L542" s="12">
        <f t="shared" si="88"/>
        <v>0</v>
      </c>
      <c r="M542" s="17">
        <f t="shared" si="89"/>
        <v>18724.919999999998</v>
      </c>
    </row>
    <row r="543" spans="1:13" x14ac:dyDescent="0.25">
      <c r="A543" s="9" t="s">
        <v>59</v>
      </c>
      <c r="B543" s="10" t="s">
        <v>18</v>
      </c>
      <c r="C543" s="10" t="str">
        <f t="shared" si="80"/>
        <v>3</v>
      </c>
      <c r="D543" s="10" t="str">
        <f t="shared" si="81"/>
        <v>3</v>
      </c>
      <c r="E543" s="10" t="str">
        <f t="shared" si="82"/>
        <v>90</v>
      </c>
      <c r="F543" s="10" t="str">
        <f t="shared" si="83"/>
        <v>33</v>
      </c>
      <c r="G543" s="11">
        <v>22299.040000000001</v>
      </c>
      <c r="H543" s="12">
        <f t="shared" si="84"/>
        <v>0</v>
      </c>
      <c r="I543" s="13">
        <f t="shared" si="85"/>
        <v>0</v>
      </c>
      <c r="J543" s="12">
        <f t="shared" si="86"/>
        <v>0</v>
      </c>
      <c r="K543" s="12">
        <f t="shared" si="87"/>
        <v>0</v>
      </c>
      <c r="L543" s="12">
        <f t="shared" si="88"/>
        <v>0</v>
      </c>
      <c r="M543" s="17">
        <f t="shared" si="89"/>
        <v>22299.040000000001</v>
      </c>
    </row>
    <row r="544" spans="1:13" x14ac:dyDescent="0.25">
      <c r="A544" s="9" t="s">
        <v>59</v>
      </c>
      <c r="B544" s="10" t="s">
        <v>8</v>
      </c>
      <c r="C544" s="10" t="str">
        <f t="shared" si="80"/>
        <v>3</v>
      </c>
      <c r="D544" s="10" t="str">
        <f t="shared" si="81"/>
        <v>3</v>
      </c>
      <c r="E544" s="10" t="str">
        <f t="shared" si="82"/>
        <v>90</v>
      </c>
      <c r="F544" s="10" t="str">
        <f t="shared" si="83"/>
        <v>36</v>
      </c>
      <c r="G544" s="11">
        <v>3490</v>
      </c>
      <c r="H544" s="12">
        <f t="shared" si="84"/>
        <v>0</v>
      </c>
      <c r="I544" s="13">
        <f t="shared" si="85"/>
        <v>0</v>
      </c>
      <c r="J544" s="12">
        <f t="shared" si="86"/>
        <v>0</v>
      </c>
      <c r="K544" s="12">
        <f t="shared" si="87"/>
        <v>0</v>
      </c>
      <c r="L544" s="12">
        <f t="shared" si="88"/>
        <v>0</v>
      </c>
      <c r="M544" s="17">
        <f t="shared" si="89"/>
        <v>3490</v>
      </c>
    </row>
    <row r="545" spans="1:13" x14ac:dyDescent="0.25">
      <c r="A545" s="9" t="s">
        <v>59</v>
      </c>
      <c r="B545" s="10" t="s">
        <v>10</v>
      </c>
      <c r="C545" s="10" t="str">
        <f t="shared" si="80"/>
        <v>3</v>
      </c>
      <c r="D545" s="10" t="str">
        <f t="shared" si="81"/>
        <v>3</v>
      </c>
      <c r="E545" s="10" t="str">
        <f t="shared" si="82"/>
        <v>90</v>
      </c>
      <c r="F545" s="10" t="str">
        <f t="shared" si="83"/>
        <v>39</v>
      </c>
      <c r="G545" s="11">
        <v>164292.04</v>
      </c>
      <c r="H545" s="12">
        <f t="shared" si="84"/>
        <v>0</v>
      </c>
      <c r="I545" s="13">
        <f t="shared" si="85"/>
        <v>0</v>
      </c>
      <c r="J545" s="12">
        <f t="shared" si="86"/>
        <v>0</v>
      </c>
      <c r="K545" s="12">
        <f t="shared" si="87"/>
        <v>0</v>
      </c>
      <c r="L545" s="12">
        <f t="shared" si="88"/>
        <v>0</v>
      </c>
      <c r="M545" s="17">
        <f t="shared" si="89"/>
        <v>164292.04</v>
      </c>
    </row>
    <row r="546" spans="1:13" x14ac:dyDescent="0.25">
      <c r="A546" s="9" t="s">
        <v>59</v>
      </c>
      <c r="B546" s="10" t="s">
        <v>82</v>
      </c>
      <c r="C546" s="10" t="str">
        <f t="shared" si="80"/>
        <v>3</v>
      </c>
      <c r="D546" s="10" t="str">
        <f t="shared" si="81"/>
        <v>3</v>
      </c>
      <c r="E546" s="10" t="str">
        <f t="shared" si="82"/>
        <v>90</v>
      </c>
      <c r="F546" s="10" t="str">
        <f t="shared" si="83"/>
        <v>49</v>
      </c>
      <c r="G546" s="11">
        <v>15963.2</v>
      </c>
      <c r="H546" s="12">
        <f t="shared" si="84"/>
        <v>0</v>
      </c>
      <c r="I546" s="13">
        <f t="shared" si="85"/>
        <v>0</v>
      </c>
      <c r="J546" s="12">
        <f t="shared" si="86"/>
        <v>0</v>
      </c>
      <c r="K546" s="12">
        <f t="shared" si="87"/>
        <v>0</v>
      </c>
      <c r="L546" s="12">
        <f t="shared" si="88"/>
        <v>0</v>
      </c>
      <c r="M546" s="17">
        <f t="shared" si="89"/>
        <v>15963.2</v>
      </c>
    </row>
    <row r="547" spans="1:13" x14ac:dyDescent="0.25">
      <c r="A547" s="9" t="s">
        <v>59</v>
      </c>
      <c r="B547" s="10" t="s">
        <v>12</v>
      </c>
      <c r="C547" s="10" t="str">
        <f t="shared" si="80"/>
        <v>3</v>
      </c>
      <c r="D547" s="10" t="str">
        <f t="shared" si="81"/>
        <v>3</v>
      </c>
      <c r="E547" s="10" t="str">
        <f t="shared" si="82"/>
        <v>90</v>
      </c>
      <c r="F547" s="10" t="str">
        <f t="shared" si="83"/>
        <v>93</v>
      </c>
      <c r="G547" s="11">
        <v>7900</v>
      </c>
      <c r="H547" s="12">
        <f t="shared" si="84"/>
        <v>0</v>
      </c>
      <c r="I547" s="13">
        <f t="shared" si="85"/>
        <v>0</v>
      </c>
      <c r="J547" s="12">
        <f t="shared" si="86"/>
        <v>0</v>
      </c>
      <c r="K547" s="12">
        <f t="shared" si="87"/>
        <v>0</v>
      </c>
      <c r="L547" s="12">
        <f t="shared" si="88"/>
        <v>0</v>
      </c>
      <c r="M547" s="17">
        <f t="shared" si="89"/>
        <v>7900</v>
      </c>
    </row>
    <row r="548" spans="1:13" x14ac:dyDescent="0.25">
      <c r="A548" s="9" t="s">
        <v>59</v>
      </c>
      <c r="B548" s="10" t="s">
        <v>83</v>
      </c>
      <c r="C548" s="10" t="str">
        <f t="shared" si="80"/>
        <v>3</v>
      </c>
      <c r="D548" s="10" t="str">
        <f t="shared" si="81"/>
        <v>3</v>
      </c>
      <c r="E548" s="10" t="str">
        <f t="shared" si="82"/>
        <v>91</v>
      </c>
      <c r="F548" s="10" t="str">
        <f t="shared" si="83"/>
        <v>47</v>
      </c>
      <c r="G548" s="11">
        <v>208.3</v>
      </c>
      <c r="H548" s="12">
        <f t="shared" si="84"/>
        <v>0</v>
      </c>
      <c r="I548" s="13">
        <f t="shared" si="85"/>
        <v>0</v>
      </c>
      <c r="J548" s="12">
        <f t="shared" si="86"/>
        <v>0</v>
      </c>
      <c r="K548" s="12">
        <f t="shared" si="87"/>
        <v>0</v>
      </c>
      <c r="L548" s="12">
        <f t="shared" si="88"/>
        <v>0</v>
      </c>
      <c r="M548" s="17">
        <f t="shared" si="89"/>
        <v>208.3</v>
      </c>
    </row>
    <row r="549" spans="1:13" x14ac:dyDescent="0.25">
      <c r="A549" s="9" t="s">
        <v>59</v>
      </c>
      <c r="B549" s="10" t="s">
        <v>90</v>
      </c>
      <c r="C549" s="10" t="str">
        <f t="shared" si="80"/>
        <v>4</v>
      </c>
      <c r="D549" s="10" t="str">
        <f t="shared" si="81"/>
        <v>4</v>
      </c>
      <c r="E549" s="10" t="str">
        <f t="shared" si="82"/>
        <v>20</v>
      </c>
      <c r="F549" s="10" t="str">
        <f t="shared" si="83"/>
        <v>93</v>
      </c>
      <c r="G549" s="11">
        <v>46621.86</v>
      </c>
      <c r="H549" s="12">
        <f t="shared" si="84"/>
        <v>0</v>
      </c>
      <c r="I549" s="13">
        <f t="shared" si="85"/>
        <v>46621.86</v>
      </c>
      <c r="J549" s="12">
        <f t="shared" si="86"/>
        <v>0</v>
      </c>
      <c r="K549" s="12">
        <f t="shared" si="87"/>
        <v>0</v>
      </c>
      <c r="L549" s="12">
        <f t="shared" si="88"/>
        <v>0</v>
      </c>
      <c r="M549" s="17">
        <f t="shared" si="89"/>
        <v>0</v>
      </c>
    </row>
    <row r="550" spans="1:13" x14ac:dyDescent="0.25">
      <c r="A550" s="9" t="s">
        <v>59</v>
      </c>
      <c r="B550" s="10" t="s">
        <v>16</v>
      </c>
      <c r="C550" s="10" t="str">
        <f t="shared" si="80"/>
        <v>4</v>
      </c>
      <c r="D550" s="10" t="str">
        <f t="shared" si="81"/>
        <v>4</v>
      </c>
      <c r="E550" s="10" t="str">
        <f t="shared" si="82"/>
        <v>90</v>
      </c>
      <c r="F550" s="10" t="str">
        <f t="shared" si="83"/>
        <v>52</v>
      </c>
      <c r="G550" s="11">
        <v>61535.4</v>
      </c>
      <c r="H550" s="12">
        <f t="shared" si="84"/>
        <v>0</v>
      </c>
      <c r="I550" s="13">
        <f t="shared" si="85"/>
        <v>61535.4</v>
      </c>
      <c r="J550" s="12">
        <f t="shared" si="86"/>
        <v>0</v>
      </c>
      <c r="K550" s="12">
        <f t="shared" si="87"/>
        <v>0</v>
      </c>
      <c r="L550" s="12">
        <f t="shared" si="88"/>
        <v>0</v>
      </c>
      <c r="M550" s="17">
        <f t="shared" si="89"/>
        <v>0</v>
      </c>
    </row>
    <row r="551" spans="1:13" x14ac:dyDescent="0.25">
      <c r="A551" s="9" t="s">
        <v>63</v>
      </c>
      <c r="B551" s="10" t="s">
        <v>95</v>
      </c>
      <c r="C551" s="10" t="str">
        <f t="shared" si="80"/>
        <v>3</v>
      </c>
      <c r="D551" s="10" t="str">
        <f t="shared" si="81"/>
        <v>1</v>
      </c>
      <c r="E551" s="10" t="str">
        <f t="shared" si="82"/>
        <v>90</v>
      </c>
      <c r="F551" s="10" t="str">
        <f t="shared" si="83"/>
        <v>05</v>
      </c>
      <c r="G551" s="11">
        <v>7017.68</v>
      </c>
      <c r="H551" s="12">
        <f t="shared" si="84"/>
        <v>0</v>
      </c>
      <c r="I551" s="13">
        <f t="shared" si="85"/>
        <v>0</v>
      </c>
      <c r="J551" s="12">
        <f t="shared" si="86"/>
        <v>0</v>
      </c>
      <c r="K551" s="12">
        <f t="shared" si="87"/>
        <v>0</v>
      </c>
      <c r="L551" s="12">
        <f t="shared" si="88"/>
        <v>0</v>
      </c>
      <c r="M551" s="17">
        <f t="shared" si="89"/>
        <v>7017.68</v>
      </c>
    </row>
    <row r="552" spans="1:13" x14ac:dyDescent="0.25">
      <c r="A552" s="9" t="s">
        <v>63</v>
      </c>
      <c r="B552" s="10" t="s">
        <v>23</v>
      </c>
      <c r="C552" s="10" t="str">
        <f t="shared" si="80"/>
        <v>3</v>
      </c>
      <c r="D552" s="10" t="str">
        <f t="shared" si="81"/>
        <v>1</v>
      </c>
      <c r="E552" s="10" t="str">
        <f t="shared" si="82"/>
        <v>90</v>
      </c>
      <c r="F552" s="10" t="str">
        <f t="shared" si="83"/>
        <v>11</v>
      </c>
      <c r="G552" s="11">
        <v>113819701.84999999</v>
      </c>
      <c r="H552" s="12">
        <f t="shared" si="84"/>
        <v>0</v>
      </c>
      <c r="I552" s="13">
        <f t="shared" si="85"/>
        <v>0</v>
      </c>
      <c r="J552" s="12">
        <f t="shared" si="86"/>
        <v>0</v>
      </c>
      <c r="K552" s="12">
        <f t="shared" si="87"/>
        <v>0</v>
      </c>
      <c r="L552" s="12">
        <f t="shared" si="88"/>
        <v>0</v>
      </c>
      <c r="M552" s="17">
        <f t="shared" si="89"/>
        <v>113819701.84999999</v>
      </c>
    </row>
    <row r="553" spans="1:13" x14ac:dyDescent="0.25">
      <c r="A553" s="9" t="s">
        <v>63</v>
      </c>
      <c r="B553" s="10" t="s">
        <v>24</v>
      </c>
      <c r="C553" s="10" t="str">
        <f t="shared" si="80"/>
        <v>3</v>
      </c>
      <c r="D553" s="10" t="str">
        <f t="shared" si="81"/>
        <v>1</v>
      </c>
      <c r="E553" s="10" t="str">
        <f t="shared" si="82"/>
        <v>90</v>
      </c>
      <c r="F553" s="10" t="str">
        <f t="shared" si="83"/>
        <v>13</v>
      </c>
      <c r="G553" s="11">
        <v>18053441.66</v>
      </c>
      <c r="H553" s="12">
        <f t="shared" si="84"/>
        <v>0</v>
      </c>
      <c r="I553" s="13">
        <f t="shared" si="85"/>
        <v>0</v>
      </c>
      <c r="J553" s="12">
        <f t="shared" si="86"/>
        <v>0</v>
      </c>
      <c r="K553" s="12">
        <f t="shared" si="87"/>
        <v>0</v>
      </c>
      <c r="L553" s="12">
        <f t="shared" si="88"/>
        <v>0</v>
      </c>
      <c r="M553" s="17">
        <f t="shared" si="89"/>
        <v>18053441.66</v>
      </c>
    </row>
    <row r="554" spans="1:13" x14ac:dyDescent="0.25">
      <c r="A554" s="9" t="s">
        <v>63</v>
      </c>
      <c r="B554" s="10" t="s">
        <v>78</v>
      </c>
      <c r="C554" s="10" t="str">
        <f t="shared" si="80"/>
        <v>3</v>
      </c>
      <c r="D554" s="10" t="str">
        <f t="shared" si="81"/>
        <v>1</v>
      </c>
      <c r="E554" s="10" t="str">
        <f t="shared" si="82"/>
        <v>90</v>
      </c>
      <c r="F554" s="10" t="str">
        <f t="shared" si="83"/>
        <v>16</v>
      </c>
      <c r="G554" s="11">
        <v>12379.09</v>
      </c>
      <c r="H554" s="12">
        <f t="shared" si="84"/>
        <v>0</v>
      </c>
      <c r="I554" s="13">
        <f t="shared" si="85"/>
        <v>0</v>
      </c>
      <c r="J554" s="12">
        <f t="shared" si="86"/>
        <v>0</v>
      </c>
      <c r="K554" s="12">
        <f t="shared" si="87"/>
        <v>0</v>
      </c>
      <c r="L554" s="12">
        <f t="shared" si="88"/>
        <v>0</v>
      </c>
      <c r="M554" s="17">
        <f t="shared" si="89"/>
        <v>12379.09</v>
      </c>
    </row>
    <row r="555" spans="1:13" x14ac:dyDescent="0.25">
      <c r="A555" s="9" t="s">
        <v>63</v>
      </c>
      <c r="B555" s="10" t="s">
        <v>85</v>
      </c>
      <c r="C555" s="10" t="str">
        <f t="shared" si="80"/>
        <v>3</v>
      </c>
      <c r="D555" s="10" t="str">
        <f t="shared" si="81"/>
        <v>1</v>
      </c>
      <c r="E555" s="10" t="str">
        <f t="shared" si="82"/>
        <v>90</v>
      </c>
      <c r="F555" s="10" t="str">
        <f t="shared" si="83"/>
        <v>91</v>
      </c>
      <c r="G555" s="11">
        <v>187442.26</v>
      </c>
      <c r="H555" s="12">
        <f t="shared" si="84"/>
        <v>0</v>
      </c>
      <c r="I555" s="13">
        <f t="shared" si="85"/>
        <v>0</v>
      </c>
      <c r="J555" s="12">
        <f t="shared" si="86"/>
        <v>0</v>
      </c>
      <c r="K555" s="12">
        <f t="shared" si="87"/>
        <v>0</v>
      </c>
      <c r="L555" s="12">
        <f t="shared" si="88"/>
        <v>0</v>
      </c>
      <c r="M555" s="17">
        <f t="shared" si="89"/>
        <v>187442.26</v>
      </c>
    </row>
    <row r="556" spans="1:13" x14ac:dyDescent="0.25">
      <c r="A556" s="9" t="s">
        <v>63</v>
      </c>
      <c r="B556" s="10" t="s">
        <v>25</v>
      </c>
      <c r="C556" s="10" t="str">
        <f t="shared" si="80"/>
        <v>3</v>
      </c>
      <c r="D556" s="10" t="str">
        <f t="shared" si="81"/>
        <v>1</v>
      </c>
      <c r="E556" s="10" t="str">
        <f t="shared" si="82"/>
        <v>90</v>
      </c>
      <c r="F556" s="10" t="str">
        <f t="shared" si="83"/>
        <v>92</v>
      </c>
      <c r="G556" s="11">
        <v>1282.04</v>
      </c>
      <c r="H556" s="12">
        <f t="shared" si="84"/>
        <v>0</v>
      </c>
      <c r="I556" s="13">
        <f t="shared" si="85"/>
        <v>0</v>
      </c>
      <c r="J556" s="12">
        <f t="shared" si="86"/>
        <v>0</v>
      </c>
      <c r="K556" s="12">
        <f t="shared" si="87"/>
        <v>0</v>
      </c>
      <c r="L556" s="12">
        <f t="shared" si="88"/>
        <v>0</v>
      </c>
      <c r="M556" s="17">
        <f t="shared" si="89"/>
        <v>1282.04</v>
      </c>
    </row>
    <row r="557" spans="1:13" x14ac:dyDescent="0.25">
      <c r="A557" s="9" t="s">
        <v>63</v>
      </c>
      <c r="B557" s="10" t="s">
        <v>79</v>
      </c>
      <c r="C557" s="10" t="str">
        <f t="shared" si="80"/>
        <v>3</v>
      </c>
      <c r="D557" s="10" t="str">
        <f t="shared" si="81"/>
        <v>1</v>
      </c>
      <c r="E557" s="10" t="str">
        <f t="shared" si="82"/>
        <v>90</v>
      </c>
      <c r="F557" s="10" t="str">
        <f t="shared" si="83"/>
        <v>94</v>
      </c>
      <c r="G557" s="11">
        <v>1528265.71</v>
      </c>
      <c r="H557" s="12">
        <f t="shared" si="84"/>
        <v>0</v>
      </c>
      <c r="I557" s="13">
        <f t="shared" si="85"/>
        <v>0</v>
      </c>
      <c r="J557" s="12">
        <f t="shared" si="86"/>
        <v>0</v>
      </c>
      <c r="K557" s="12">
        <f t="shared" si="87"/>
        <v>0</v>
      </c>
      <c r="L557" s="12">
        <f t="shared" si="88"/>
        <v>0</v>
      </c>
      <c r="M557" s="17">
        <f t="shared" si="89"/>
        <v>1528265.71</v>
      </c>
    </row>
    <row r="558" spans="1:13" x14ac:dyDescent="0.25">
      <c r="A558" s="9" t="s">
        <v>63</v>
      </c>
      <c r="B558" s="10" t="s">
        <v>26</v>
      </c>
      <c r="C558" s="10" t="str">
        <f t="shared" si="80"/>
        <v>3</v>
      </c>
      <c r="D558" s="10" t="str">
        <f t="shared" si="81"/>
        <v>1</v>
      </c>
      <c r="E558" s="10" t="str">
        <f t="shared" si="82"/>
        <v>91</v>
      </c>
      <c r="F558" s="10" t="str">
        <f t="shared" si="83"/>
        <v>13</v>
      </c>
      <c r="G558" s="11">
        <v>5848888.75</v>
      </c>
      <c r="H558" s="12">
        <f t="shared" si="84"/>
        <v>0</v>
      </c>
      <c r="I558" s="13">
        <f t="shared" si="85"/>
        <v>0</v>
      </c>
      <c r="J558" s="12">
        <f t="shared" si="86"/>
        <v>0</v>
      </c>
      <c r="K558" s="12">
        <f t="shared" si="87"/>
        <v>0</v>
      </c>
      <c r="L558" s="12">
        <f t="shared" si="88"/>
        <v>0</v>
      </c>
      <c r="M558" s="17">
        <f t="shared" si="89"/>
        <v>5848888.75</v>
      </c>
    </row>
    <row r="559" spans="1:13" x14ac:dyDescent="0.25">
      <c r="A559" s="9" t="s">
        <v>63</v>
      </c>
      <c r="B559" s="10" t="s">
        <v>75</v>
      </c>
      <c r="C559" s="10" t="str">
        <f t="shared" si="80"/>
        <v>3</v>
      </c>
      <c r="D559" s="10" t="str">
        <f t="shared" si="81"/>
        <v>2</v>
      </c>
      <c r="E559" s="10" t="str">
        <f t="shared" si="82"/>
        <v>90</v>
      </c>
      <c r="F559" s="10" t="str">
        <f t="shared" si="83"/>
        <v>21</v>
      </c>
      <c r="G559" s="11">
        <v>42528.04</v>
      </c>
      <c r="H559" s="12">
        <f t="shared" si="84"/>
        <v>0</v>
      </c>
      <c r="I559" s="13">
        <f t="shared" si="85"/>
        <v>0</v>
      </c>
      <c r="J559" s="12">
        <f t="shared" si="86"/>
        <v>42528.04</v>
      </c>
      <c r="K559" s="12">
        <f t="shared" si="87"/>
        <v>0</v>
      </c>
      <c r="L559" s="12">
        <f t="shared" si="88"/>
        <v>0</v>
      </c>
      <c r="M559" s="17">
        <f t="shared" si="89"/>
        <v>0</v>
      </c>
    </row>
    <row r="560" spans="1:13" x14ac:dyDescent="0.25">
      <c r="A560" s="9" t="s">
        <v>63</v>
      </c>
      <c r="B560" s="10" t="s">
        <v>106</v>
      </c>
      <c r="C560" s="10" t="str">
        <f t="shared" si="80"/>
        <v>3</v>
      </c>
      <c r="D560" s="10" t="str">
        <f t="shared" si="81"/>
        <v>2</v>
      </c>
      <c r="E560" s="10" t="str">
        <f t="shared" si="82"/>
        <v>90</v>
      </c>
      <c r="F560" s="10" t="str">
        <f t="shared" si="83"/>
        <v>22</v>
      </c>
      <c r="G560" s="11">
        <v>217754.17</v>
      </c>
      <c r="H560" s="12">
        <f t="shared" si="84"/>
        <v>0</v>
      </c>
      <c r="I560" s="13">
        <f t="shared" si="85"/>
        <v>0</v>
      </c>
      <c r="J560" s="12">
        <f t="shared" si="86"/>
        <v>217754.17</v>
      </c>
      <c r="K560" s="12">
        <f t="shared" si="87"/>
        <v>0</v>
      </c>
      <c r="L560" s="12">
        <f t="shared" si="88"/>
        <v>0</v>
      </c>
      <c r="M560" s="17">
        <f t="shared" si="89"/>
        <v>0</v>
      </c>
    </row>
    <row r="561" spans="1:13" x14ac:dyDescent="0.25">
      <c r="A561" s="9" t="s">
        <v>63</v>
      </c>
      <c r="B561" s="10" t="s">
        <v>29</v>
      </c>
      <c r="C561" s="10" t="str">
        <f t="shared" si="80"/>
        <v>3</v>
      </c>
      <c r="D561" s="10" t="str">
        <f t="shared" si="81"/>
        <v>3</v>
      </c>
      <c r="E561" s="10" t="str">
        <f t="shared" si="82"/>
        <v>20</v>
      </c>
      <c r="F561" s="10" t="str">
        <f t="shared" si="83"/>
        <v>47</v>
      </c>
      <c r="G561" s="11">
        <v>853</v>
      </c>
      <c r="H561" s="12">
        <f t="shared" si="84"/>
        <v>0</v>
      </c>
      <c r="I561" s="13">
        <f t="shared" si="85"/>
        <v>0</v>
      </c>
      <c r="J561" s="12">
        <f t="shared" si="86"/>
        <v>0</v>
      </c>
      <c r="K561" s="12">
        <f t="shared" si="87"/>
        <v>853</v>
      </c>
      <c r="L561" s="12">
        <f t="shared" si="88"/>
        <v>0</v>
      </c>
      <c r="M561" s="17">
        <f t="shared" si="89"/>
        <v>0</v>
      </c>
    </row>
    <row r="562" spans="1:13" x14ac:dyDescent="0.25">
      <c r="A562" s="9" t="s">
        <v>63</v>
      </c>
      <c r="B562" s="10" t="s">
        <v>64</v>
      </c>
      <c r="C562" s="10" t="str">
        <f t="shared" si="80"/>
        <v>3</v>
      </c>
      <c r="D562" s="10" t="str">
        <f t="shared" si="81"/>
        <v>3</v>
      </c>
      <c r="E562" s="10" t="str">
        <f t="shared" si="82"/>
        <v>20</v>
      </c>
      <c r="F562" s="10" t="str">
        <f t="shared" si="83"/>
        <v>93</v>
      </c>
      <c r="G562" s="11">
        <v>438893.81</v>
      </c>
      <c r="H562" s="12">
        <f t="shared" si="84"/>
        <v>0</v>
      </c>
      <c r="I562" s="13">
        <f t="shared" si="85"/>
        <v>0</v>
      </c>
      <c r="J562" s="12">
        <f t="shared" si="86"/>
        <v>0</v>
      </c>
      <c r="K562" s="12">
        <f t="shared" si="87"/>
        <v>438893.81</v>
      </c>
      <c r="L562" s="12">
        <f t="shared" si="88"/>
        <v>0</v>
      </c>
      <c r="M562" s="17">
        <f t="shared" si="89"/>
        <v>0</v>
      </c>
    </row>
    <row r="563" spans="1:13" x14ac:dyDescent="0.25">
      <c r="A563" s="9" t="s">
        <v>63</v>
      </c>
      <c r="B563" s="10" t="s">
        <v>30</v>
      </c>
      <c r="C563" s="10" t="str">
        <f t="shared" si="80"/>
        <v>3</v>
      </c>
      <c r="D563" s="10" t="str">
        <f t="shared" si="81"/>
        <v>3</v>
      </c>
      <c r="E563" s="10" t="str">
        <f t="shared" si="82"/>
        <v>40</v>
      </c>
      <c r="F563" s="10" t="str">
        <f t="shared" si="83"/>
        <v>41</v>
      </c>
      <c r="G563" s="11">
        <v>200000</v>
      </c>
      <c r="H563" s="12">
        <f t="shared" si="84"/>
        <v>0</v>
      </c>
      <c r="I563" s="13">
        <f t="shared" si="85"/>
        <v>0</v>
      </c>
      <c r="J563" s="12">
        <f t="shared" si="86"/>
        <v>0</v>
      </c>
      <c r="K563" s="12">
        <f t="shared" si="87"/>
        <v>0</v>
      </c>
      <c r="L563" s="12">
        <f t="shared" si="88"/>
        <v>0</v>
      </c>
      <c r="M563" s="17">
        <f t="shared" si="89"/>
        <v>200000</v>
      </c>
    </row>
    <row r="564" spans="1:13" x14ac:dyDescent="0.25">
      <c r="A564" s="9" t="s">
        <v>63</v>
      </c>
      <c r="B564" s="10" t="s">
        <v>107</v>
      </c>
      <c r="C564" s="10" t="str">
        <f t="shared" si="80"/>
        <v>3</v>
      </c>
      <c r="D564" s="10" t="str">
        <f t="shared" si="81"/>
        <v>3</v>
      </c>
      <c r="E564" s="10" t="str">
        <f t="shared" si="82"/>
        <v>40</v>
      </c>
      <c r="F564" s="10" t="str">
        <f t="shared" si="83"/>
        <v>42</v>
      </c>
      <c r="G564" s="11">
        <v>100000</v>
      </c>
      <c r="H564" s="12">
        <f t="shared" si="84"/>
        <v>0</v>
      </c>
      <c r="I564" s="13">
        <f t="shared" si="85"/>
        <v>0</v>
      </c>
      <c r="J564" s="12">
        <f t="shared" si="86"/>
        <v>0</v>
      </c>
      <c r="K564" s="12">
        <f t="shared" si="87"/>
        <v>0</v>
      </c>
      <c r="L564" s="12">
        <f t="shared" si="88"/>
        <v>0</v>
      </c>
      <c r="M564" s="17">
        <f t="shared" si="89"/>
        <v>100000</v>
      </c>
    </row>
    <row r="565" spans="1:13" x14ac:dyDescent="0.25">
      <c r="A565" s="9" t="s">
        <v>63</v>
      </c>
      <c r="B565" s="10" t="s">
        <v>96</v>
      </c>
      <c r="C565" s="10" t="str">
        <f t="shared" si="80"/>
        <v>3</v>
      </c>
      <c r="D565" s="10" t="str">
        <f t="shared" si="81"/>
        <v>3</v>
      </c>
      <c r="E565" s="10" t="str">
        <f t="shared" si="82"/>
        <v>40</v>
      </c>
      <c r="F565" s="10" t="str">
        <f t="shared" si="83"/>
        <v>47</v>
      </c>
      <c r="G565" s="11">
        <v>438.78</v>
      </c>
      <c r="H565" s="12">
        <f t="shared" si="84"/>
        <v>0</v>
      </c>
      <c r="I565" s="13">
        <f t="shared" si="85"/>
        <v>0</v>
      </c>
      <c r="J565" s="12">
        <f t="shared" si="86"/>
        <v>0</v>
      </c>
      <c r="K565" s="12">
        <f t="shared" si="87"/>
        <v>0</v>
      </c>
      <c r="L565" s="12">
        <f t="shared" si="88"/>
        <v>0</v>
      </c>
      <c r="M565" s="17">
        <f t="shared" si="89"/>
        <v>438.78</v>
      </c>
    </row>
    <row r="566" spans="1:13" x14ac:dyDescent="0.25">
      <c r="A566" s="9" t="s">
        <v>63</v>
      </c>
      <c r="B566" s="10" t="s">
        <v>39</v>
      </c>
      <c r="C566" s="10" t="str">
        <f t="shared" si="80"/>
        <v>3</v>
      </c>
      <c r="D566" s="10" t="str">
        <f t="shared" si="81"/>
        <v>3</v>
      </c>
      <c r="E566" s="10" t="str">
        <f t="shared" si="82"/>
        <v>50</v>
      </c>
      <c r="F566" s="10" t="str">
        <f t="shared" si="83"/>
        <v>41</v>
      </c>
      <c r="G566" s="11">
        <v>1204722.71</v>
      </c>
      <c r="H566" s="12">
        <f t="shared" si="84"/>
        <v>0</v>
      </c>
      <c r="I566" s="13">
        <f t="shared" si="85"/>
        <v>0</v>
      </c>
      <c r="J566" s="12">
        <f t="shared" si="86"/>
        <v>0</v>
      </c>
      <c r="K566" s="12">
        <f t="shared" si="87"/>
        <v>0</v>
      </c>
      <c r="L566" s="12">
        <f t="shared" si="88"/>
        <v>0</v>
      </c>
      <c r="M566" s="17">
        <f t="shared" si="89"/>
        <v>1204722.71</v>
      </c>
    </row>
    <row r="567" spans="1:13" x14ac:dyDescent="0.25">
      <c r="A567" s="9" t="s">
        <v>63</v>
      </c>
      <c r="B567" s="10" t="s">
        <v>80</v>
      </c>
      <c r="C567" s="10" t="str">
        <f t="shared" si="80"/>
        <v>3</v>
      </c>
      <c r="D567" s="10" t="str">
        <f t="shared" si="81"/>
        <v>3</v>
      </c>
      <c r="E567" s="10" t="str">
        <f t="shared" si="82"/>
        <v>90</v>
      </c>
      <c r="F567" s="10" t="str">
        <f t="shared" si="83"/>
        <v>14</v>
      </c>
      <c r="G567" s="11">
        <v>2175341.08</v>
      </c>
      <c r="H567" s="12">
        <f t="shared" si="84"/>
        <v>0</v>
      </c>
      <c r="I567" s="13">
        <f t="shared" si="85"/>
        <v>0</v>
      </c>
      <c r="J567" s="12">
        <f t="shared" si="86"/>
        <v>0</v>
      </c>
      <c r="K567" s="12">
        <f t="shared" si="87"/>
        <v>0</v>
      </c>
      <c r="L567" s="12">
        <f t="shared" si="88"/>
        <v>0</v>
      </c>
      <c r="M567" s="17">
        <f t="shared" si="89"/>
        <v>2175341.08</v>
      </c>
    </row>
    <row r="568" spans="1:13" x14ac:dyDescent="0.25">
      <c r="A568" s="9" t="s">
        <v>63</v>
      </c>
      <c r="B568" s="10" t="s">
        <v>87</v>
      </c>
      <c r="C568" s="10" t="str">
        <f t="shared" si="80"/>
        <v>3</v>
      </c>
      <c r="D568" s="10" t="str">
        <f t="shared" si="81"/>
        <v>3</v>
      </c>
      <c r="E568" s="10" t="str">
        <f t="shared" si="82"/>
        <v>90</v>
      </c>
      <c r="F568" s="10" t="str">
        <f t="shared" si="83"/>
        <v>15</v>
      </c>
      <c r="G568" s="11">
        <v>34555</v>
      </c>
      <c r="H568" s="12">
        <f t="shared" si="84"/>
        <v>0</v>
      </c>
      <c r="I568" s="13">
        <f t="shared" si="85"/>
        <v>0</v>
      </c>
      <c r="J568" s="12">
        <f t="shared" si="86"/>
        <v>0</v>
      </c>
      <c r="K568" s="12">
        <f t="shared" si="87"/>
        <v>0</v>
      </c>
      <c r="L568" s="12">
        <f t="shared" si="88"/>
        <v>0</v>
      </c>
      <c r="M568" s="17">
        <f t="shared" si="89"/>
        <v>34555</v>
      </c>
    </row>
    <row r="569" spans="1:13" x14ac:dyDescent="0.25">
      <c r="A569" s="9" t="s">
        <v>63</v>
      </c>
      <c r="B569" s="10" t="s">
        <v>5</v>
      </c>
      <c r="C569" s="10" t="str">
        <f t="shared" si="80"/>
        <v>3</v>
      </c>
      <c r="D569" s="10" t="str">
        <f t="shared" si="81"/>
        <v>3</v>
      </c>
      <c r="E569" s="10" t="str">
        <f t="shared" si="82"/>
        <v>90</v>
      </c>
      <c r="F569" s="10" t="str">
        <f t="shared" si="83"/>
        <v>30</v>
      </c>
      <c r="G569" s="11">
        <v>3202114.41</v>
      </c>
      <c r="H569" s="12">
        <f t="shared" si="84"/>
        <v>0</v>
      </c>
      <c r="I569" s="13">
        <f t="shared" si="85"/>
        <v>0</v>
      </c>
      <c r="J569" s="12">
        <f t="shared" si="86"/>
        <v>0</v>
      </c>
      <c r="K569" s="12">
        <f t="shared" si="87"/>
        <v>0</v>
      </c>
      <c r="L569" s="12">
        <f t="shared" si="88"/>
        <v>0</v>
      </c>
      <c r="M569" s="17">
        <f t="shared" si="89"/>
        <v>3202114.41</v>
      </c>
    </row>
    <row r="570" spans="1:13" x14ac:dyDescent="0.25">
      <c r="A570" s="9" t="s">
        <v>63</v>
      </c>
      <c r="B570" s="10" t="s">
        <v>6</v>
      </c>
      <c r="C570" s="10" t="str">
        <f t="shared" si="80"/>
        <v>3</v>
      </c>
      <c r="D570" s="10" t="str">
        <f t="shared" si="81"/>
        <v>3</v>
      </c>
      <c r="E570" s="10" t="str">
        <f t="shared" si="82"/>
        <v>90</v>
      </c>
      <c r="F570" s="10" t="str">
        <f t="shared" si="83"/>
        <v>32</v>
      </c>
      <c r="G570" s="11">
        <v>349003.62</v>
      </c>
      <c r="H570" s="12">
        <f t="shared" si="84"/>
        <v>0</v>
      </c>
      <c r="I570" s="13">
        <f t="shared" si="85"/>
        <v>0</v>
      </c>
      <c r="J570" s="12">
        <f t="shared" si="86"/>
        <v>0</v>
      </c>
      <c r="K570" s="12">
        <f t="shared" si="87"/>
        <v>0</v>
      </c>
      <c r="L570" s="12">
        <f t="shared" si="88"/>
        <v>0</v>
      </c>
      <c r="M570" s="17">
        <f t="shared" si="89"/>
        <v>349003.62</v>
      </c>
    </row>
    <row r="571" spans="1:13" x14ac:dyDescent="0.25">
      <c r="A571" s="9" t="s">
        <v>63</v>
      </c>
      <c r="B571" s="10" t="s">
        <v>18</v>
      </c>
      <c r="C571" s="10" t="str">
        <f t="shared" si="80"/>
        <v>3</v>
      </c>
      <c r="D571" s="10" t="str">
        <f t="shared" si="81"/>
        <v>3</v>
      </c>
      <c r="E571" s="10" t="str">
        <f t="shared" si="82"/>
        <v>90</v>
      </c>
      <c r="F571" s="10" t="str">
        <f t="shared" si="83"/>
        <v>33</v>
      </c>
      <c r="G571" s="11">
        <v>42066.97</v>
      </c>
      <c r="H571" s="12">
        <f t="shared" si="84"/>
        <v>0</v>
      </c>
      <c r="I571" s="13">
        <f t="shared" si="85"/>
        <v>0</v>
      </c>
      <c r="J571" s="12">
        <f t="shared" si="86"/>
        <v>0</v>
      </c>
      <c r="K571" s="12">
        <f t="shared" si="87"/>
        <v>0</v>
      </c>
      <c r="L571" s="12">
        <f t="shared" si="88"/>
        <v>0</v>
      </c>
      <c r="M571" s="17">
        <f t="shared" si="89"/>
        <v>42066.97</v>
      </c>
    </row>
    <row r="572" spans="1:13" x14ac:dyDescent="0.25">
      <c r="A572" s="9" t="s">
        <v>63</v>
      </c>
      <c r="B572" s="10" t="s">
        <v>7</v>
      </c>
      <c r="C572" s="10" t="str">
        <f t="shared" si="80"/>
        <v>3</v>
      </c>
      <c r="D572" s="10" t="str">
        <f t="shared" si="81"/>
        <v>3</v>
      </c>
      <c r="E572" s="10" t="str">
        <f t="shared" si="82"/>
        <v>90</v>
      </c>
      <c r="F572" s="10" t="str">
        <f t="shared" si="83"/>
        <v>35</v>
      </c>
      <c r="G572" s="11">
        <v>10999</v>
      </c>
      <c r="H572" s="12">
        <f t="shared" si="84"/>
        <v>0</v>
      </c>
      <c r="I572" s="13">
        <f t="shared" si="85"/>
        <v>0</v>
      </c>
      <c r="J572" s="12">
        <f t="shared" si="86"/>
        <v>0</v>
      </c>
      <c r="K572" s="12">
        <f t="shared" si="87"/>
        <v>0</v>
      </c>
      <c r="L572" s="12">
        <f t="shared" si="88"/>
        <v>0</v>
      </c>
      <c r="M572" s="17">
        <f t="shared" si="89"/>
        <v>10999</v>
      </c>
    </row>
    <row r="573" spans="1:13" x14ac:dyDescent="0.25">
      <c r="A573" s="9" t="s">
        <v>63</v>
      </c>
      <c r="B573" s="10" t="s">
        <v>8</v>
      </c>
      <c r="C573" s="10" t="str">
        <f t="shared" si="80"/>
        <v>3</v>
      </c>
      <c r="D573" s="10" t="str">
        <f t="shared" si="81"/>
        <v>3</v>
      </c>
      <c r="E573" s="10" t="str">
        <f t="shared" si="82"/>
        <v>90</v>
      </c>
      <c r="F573" s="10" t="str">
        <f t="shared" si="83"/>
        <v>36</v>
      </c>
      <c r="G573" s="11">
        <v>827864.28</v>
      </c>
      <c r="H573" s="12">
        <f t="shared" si="84"/>
        <v>0</v>
      </c>
      <c r="I573" s="13">
        <f t="shared" si="85"/>
        <v>0</v>
      </c>
      <c r="J573" s="12">
        <f t="shared" si="86"/>
        <v>0</v>
      </c>
      <c r="K573" s="12">
        <f t="shared" si="87"/>
        <v>0</v>
      </c>
      <c r="L573" s="12">
        <f t="shared" si="88"/>
        <v>0</v>
      </c>
      <c r="M573" s="17">
        <f t="shared" si="89"/>
        <v>827864.28</v>
      </c>
    </row>
    <row r="574" spans="1:13" x14ac:dyDescent="0.25">
      <c r="A574" s="9" t="s">
        <v>63</v>
      </c>
      <c r="B574" s="10" t="s">
        <v>10</v>
      </c>
      <c r="C574" s="10" t="str">
        <f t="shared" si="80"/>
        <v>3</v>
      </c>
      <c r="D574" s="10" t="str">
        <f t="shared" si="81"/>
        <v>3</v>
      </c>
      <c r="E574" s="10" t="str">
        <f t="shared" si="82"/>
        <v>90</v>
      </c>
      <c r="F574" s="10" t="str">
        <f t="shared" si="83"/>
        <v>39</v>
      </c>
      <c r="G574" s="11">
        <v>11471320.49</v>
      </c>
      <c r="H574" s="12">
        <f t="shared" si="84"/>
        <v>0</v>
      </c>
      <c r="I574" s="13">
        <f t="shared" si="85"/>
        <v>0</v>
      </c>
      <c r="J574" s="12">
        <f t="shared" si="86"/>
        <v>0</v>
      </c>
      <c r="K574" s="12">
        <f t="shared" si="87"/>
        <v>0</v>
      </c>
      <c r="L574" s="12">
        <f t="shared" si="88"/>
        <v>0</v>
      </c>
      <c r="M574" s="17">
        <f t="shared" si="89"/>
        <v>11471320.49</v>
      </c>
    </row>
    <row r="575" spans="1:13" x14ac:dyDescent="0.25">
      <c r="A575" s="9" t="s">
        <v>63</v>
      </c>
      <c r="B575" s="10" t="s">
        <v>65</v>
      </c>
      <c r="C575" s="10" t="str">
        <f t="shared" si="80"/>
        <v>3</v>
      </c>
      <c r="D575" s="10" t="str">
        <f t="shared" si="81"/>
        <v>3</v>
      </c>
      <c r="E575" s="10" t="str">
        <f t="shared" si="82"/>
        <v>90</v>
      </c>
      <c r="F575" s="10" t="str">
        <f t="shared" si="83"/>
        <v>41</v>
      </c>
      <c r="G575" s="11">
        <v>86568.33</v>
      </c>
      <c r="H575" s="12">
        <f t="shared" si="84"/>
        <v>0</v>
      </c>
      <c r="I575" s="13">
        <f t="shared" si="85"/>
        <v>0</v>
      </c>
      <c r="J575" s="12">
        <f t="shared" si="86"/>
        <v>0</v>
      </c>
      <c r="K575" s="12">
        <f t="shared" si="87"/>
        <v>0</v>
      </c>
      <c r="L575" s="12">
        <f t="shared" si="88"/>
        <v>0</v>
      </c>
      <c r="M575" s="17">
        <f t="shared" si="89"/>
        <v>86568.33</v>
      </c>
    </row>
    <row r="576" spans="1:13" x14ac:dyDescent="0.25">
      <c r="A576" s="9" t="s">
        <v>63</v>
      </c>
      <c r="B576" s="10" t="s">
        <v>81</v>
      </c>
      <c r="C576" s="10" t="str">
        <f t="shared" si="80"/>
        <v>3</v>
      </c>
      <c r="D576" s="10" t="str">
        <f t="shared" si="81"/>
        <v>3</v>
      </c>
      <c r="E576" s="10" t="str">
        <f t="shared" si="82"/>
        <v>90</v>
      </c>
      <c r="F576" s="10" t="str">
        <f t="shared" si="83"/>
        <v>46</v>
      </c>
      <c r="G576" s="11">
        <v>2962457.31</v>
      </c>
      <c r="H576" s="12">
        <f t="shared" si="84"/>
        <v>0</v>
      </c>
      <c r="I576" s="13">
        <f t="shared" si="85"/>
        <v>0</v>
      </c>
      <c r="J576" s="12">
        <f t="shared" si="86"/>
        <v>0</v>
      </c>
      <c r="K576" s="12">
        <f t="shared" si="87"/>
        <v>0</v>
      </c>
      <c r="L576" s="12">
        <f t="shared" si="88"/>
        <v>0</v>
      </c>
      <c r="M576" s="17">
        <f t="shared" si="89"/>
        <v>2962457.31</v>
      </c>
    </row>
    <row r="577" spans="1:13" x14ac:dyDescent="0.25">
      <c r="A577" s="9" t="s">
        <v>63</v>
      </c>
      <c r="B577" s="10" t="s">
        <v>19</v>
      </c>
      <c r="C577" s="10" t="str">
        <f t="shared" si="80"/>
        <v>3</v>
      </c>
      <c r="D577" s="10" t="str">
        <f t="shared" si="81"/>
        <v>3</v>
      </c>
      <c r="E577" s="10" t="str">
        <f t="shared" si="82"/>
        <v>90</v>
      </c>
      <c r="F577" s="10" t="str">
        <f t="shared" si="83"/>
        <v>47</v>
      </c>
      <c r="G577" s="11">
        <v>163036.39000000001</v>
      </c>
      <c r="H577" s="12">
        <f t="shared" si="84"/>
        <v>0</v>
      </c>
      <c r="I577" s="13">
        <f t="shared" si="85"/>
        <v>0</v>
      </c>
      <c r="J577" s="12">
        <f t="shared" si="86"/>
        <v>0</v>
      </c>
      <c r="K577" s="12">
        <f t="shared" si="87"/>
        <v>0</v>
      </c>
      <c r="L577" s="12">
        <f t="shared" si="88"/>
        <v>0</v>
      </c>
      <c r="M577" s="17">
        <f t="shared" si="89"/>
        <v>163036.39000000001</v>
      </c>
    </row>
    <row r="578" spans="1:13" x14ac:dyDescent="0.25">
      <c r="A578" s="9" t="s">
        <v>63</v>
      </c>
      <c r="B578" s="10" t="s">
        <v>82</v>
      </c>
      <c r="C578" s="10" t="str">
        <f t="shared" si="80"/>
        <v>3</v>
      </c>
      <c r="D578" s="10" t="str">
        <f t="shared" si="81"/>
        <v>3</v>
      </c>
      <c r="E578" s="10" t="str">
        <f t="shared" si="82"/>
        <v>90</v>
      </c>
      <c r="F578" s="10" t="str">
        <f t="shared" si="83"/>
        <v>49</v>
      </c>
      <c r="G578" s="11">
        <v>677737.88</v>
      </c>
      <c r="H578" s="12">
        <f t="shared" si="84"/>
        <v>0</v>
      </c>
      <c r="I578" s="13">
        <f t="shared" si="85"/>
        <v>0</v>
      </c>
      <c r="J578" s="12">
        <f t="shared" si="86"/>
        <v>0</v>
      </c>
      <c r="K578" s="12">
        <f t="shared" si="87"/>
        <v>0</v>
      </c>
      <c r="L578" s="12">
        <f t="shared" si="88"/>
        <v>0</v>
      </c>
      <c r="M578" s="17">
        <f t="shared" si="89"/>
        <v>677737.88</v>
      </c>
    </row>
    <row r="579" spans="1:13" x14ac:dyDescent="0.25">
      <c r="A579" s="9" t="s">
        <v>63</v>
      </c>
      <c r="B579" s="10" t="s">
        <v>32</v>
      </c>
      <c r="C579" s="10" t="str">
        <f t="shared" ref="C579:C629" si="90">MID(B579,1,1)</f>
        <v>3</v>
      </c>
      <c r="D579" s="10" t="str">
        <f t="shared" ref="D579:D629" si="91">MID(B579,2,1)</f>
        <v>3</v>
      </c>
      <c r="E579" s="10" t="str">
        <f t="shared" ref="E579:E629" si="92">MID(B579,3,2)</f>
        <v>90</v>
      </c>
      <c r="F579" s="10" t="str">
        <f t="shared" ref="F579:F629" si="93">MID(B579,5,2)</f>
        <v>91</v>
      </c>
      <c r="G579" s="11">
        <v>43310</v>
      </c>
      <c r="H579" s="12">
        <f t="shared" ref="H579:H629" si="94">IF(D579="6",G579,0)</f>
        <v>0</v>
      </c>
      <c r="I579" s="13">
        <f t="shared" ref="I579:I629" si="95">IF(OR(D579="5",D579="4"),G579,0)</f>
        <v>0</v>
      </c>
      <c r="J579" s="12">
        <f t="shared" ref="J579:J629" si="96">IF(D579="2",G579,0)</f>
        <v>0</v>
      </c>
      <c r="K579" s="12">
        <f t="shared" ref="K579:K629" si="97">IF(AND(C579="3",D579="3",E579="20"),G579,0)</f>
        <v>0</v>
      </c>
      <c r="L579" s="12">
        <f t="shared" ref="L579:L629" si="98">IF(AND(C579="3",D579="3",E579="40",F579="81"),G579,0)</f>
        <v>0</v>
      </c>
      <c r="M579" s="17">
        <f t="shared" ref="M579:M629" si="99">G579-SUM(H579:L579)</f>
        <v>43310</v>
      </c>
    </row>
    <row r="580" spans="1:13" x14ac:dyDescent="0.25">
      <c r="A580" s="9" t="s">
        <v>63</v>
      </c>
      <c r="B580" s="10" t="s">
        <v>11</v>
      </c>
      <c r="C580" s="10" t="str">
        <f t="shared" si="90"/>
        <v>3</v>
      </c>
      <c r="D580" s="10" t="str">
        <f t="shared" si="91"/>
        <v>3</v>
      </c>
      <c r="E580" s="10" t="str">
        <f t="shared" si="92"/>
        <v>90</v>
      </c>
      <c r="F580" s="10" t="str">
        <f t="shared" si="93"/>
        <v>92</v>
      </c>
      <c r="G580" s="11">
        <v>158452.26999999999</v>
      </c>
      <c r="H580" s="12">
        <f t="shared" si="94"/>
        <v>0</v>
      </c>
      <c r="I580" s="13">
        <f t="shared" si="95"/>
        <v>0</v>
      </c>
      <c r="J580" s="12">
        <f t="shared" si="96"/>
        <v>0</v>
      </c>
      <c r="K580" s="12">
        <f t="shared" si="97"/>
        <v>0</v>
      </c>
      <c r="L580" s="12">
        <f t="shared" si="98"/>
        <v>0</v>
      </c>
      <c r="M580" s="17">
        <f t="shared" si="99"/>
        <v>158452.26999999999</v>
      </c>
    </row>
    <row r="581" spans="1:13" x14ac:dyDescent="0.25">
      <c r="A581" s="9" t="s">
        <v>63</v>
      </c>
      <c r="B581" s="10" t="s">
        <v>12</v>
      </c>
      <c r="C581" s="10" t="str">
        <f t="shared" si="90"/>
        <v>3</v>
      </c>
      <c r="D581" s="10" t="str">
        <f t="shared" si="91"/>
        <v>3</v>
      </c>
      <c r="E581" s="10" t="str">
        <f t="shared" si="92"/>
        <v>90</v>
      </c>
      <c r="F581" s="10" t="str">
        <f t="shared" si="93"/>
        <v>93</v>
      </c>
      <c r="G581" s="11">
        <v>2967014.28</v>
      </c>
      <c r="H581" s="12">
        <f t="shared" si="94"/>
        <v>0</v>
      </c>
      <c r="I581" s="13">
        <f t="shared" si="95"/>
        <v>0</v>
      </c>
      <c r="J581" s="12">
        <f t="shared" si="96"/>
        <v>0</v>
      </c>
      <c r="K581" s="12">
        <f t="shared" si="97"/>
        <v>0</v>
      </c>
      <c r="L581" s="12">
        <f t="shared" si="98"/>
        <v>0</v>
      </c>
      <c r="M581" s="17">
        <f t="shared" si="99"/>
        <v>2967014.28</v>
      </c>
    </row>
    <row r="582" spans="1:13" x14ac:dyDescent="0.25">
      <c r="A582" s="9" t="s">
        <v>63</v>
      </c>
      <c r="B582" s="10" t="s">
        <v>108</v>
      </c>
      <c r="C582" s="10" t="str">
        <f t="shared" si="90"/>
        <v>3</v>
      </c>
      <c r="D582" s="10" t="str">
        <f t="shared" si="91"/>
        <v>3</v>
      </c>
      <c r="E582" s="10" t="str">
        <f t="shared" si="92"/>
        <v>91</v>
      </c>
      <c r="F582" s="10" t="str">
        <f t="shared" si="93"/>
        <v>37</v>
      </c>
      <c r="G582" s="11">
        <v>111186.49</v>
      </c>
      <c r="H582" s="12">
        <f t="shared" si="94"/>
        <v>0</v>
      </c>
      <c r="I582" s="13">
        <f t="shared" si="95"/>
        <v>0</v>
      </c>
      <c r="J582" s="12">
        <f t="shared" si="96"/>
        <v>0</v>
      </c>
      <c r="K582" s="12">
        <f t="shared" si="97"/>
        <v>0</v>
      </c>
      <c r="L582" s="12">
        <f t="shared" si="98"/>
        <v>0</v>
      </c>
      <c r="M582" s="17">
        <f t="shared" si="99"/>
        <v>111186.49</v>
      </c>
    </row>
    <row r="583" spans="1:13" x14ac:dyDescent="0.25">
      <c r="A583" s="9" t="s">
        <v>63</v>
      </c>
      <c r="B583" s="10" t="s">
        <v>21</v>
      </c>
      <c r="C583" s="10" t="str">
        <f t="shared" si="90"/>
        <v>3</v>
      </c>
      <c r="D583" s="10" t="str">
        <f t="shared" si="91"/>
        <v>3</v>
      </c>
      <c r="E583" s="10" t="str">
        <f t="shared" si="92"/>
        <v>91</v>
      </c>
      <c r="F583" s="10" t="str">
        <f t="shared" si="93"/>
        <v>39</v>
      </c>
      <c r="G583" s="11">
        <v>350000</v>
      </c>
      <c r="H583" s="12">
        <f t="shared" si="94"/>
        <v>0</v>
      </c>
      <c r="I583" s="13">
        <f t="shared" si="95"/>
        <v>0</v>
      </c>
      <c r="J583" s="12">
        <f t="shared" si="96"/>
        <v>0</v>
      </c>
      <c r="K583" s="12">
        <f t="shared" si="97"/>
        <v>0</v>
      </c>
      <c r="L583" s="12">
        <f t="shared" si="98"/>
        <v>0</v>
      </c>
      <c r="M583" s="17">
        <f t="shared" si="99"/>
        <v>350000</v>
      </c>
    </row>
    <row r="584" spans="1:13" x14ac:dyDescent="0.25">
      <c r="A584" s="9" t="s">
        <v>63</v>
      </c>
      <c r="B584" s="10" t="s">
        <v>83</v>
      </c>
      <c r="C584" s="10" t="str">
        <f t="shared" si="90"/>
        <v>3</v>
      </c>
      <c r="D584" s="10" t="str">
        <f t="shared" si="91"/>
        <v>3</v>
      </c>
      <c r="E584" s="10" t="str">
        <f t="shared" si="92"/>
        <v>91</v>
      </c>
      <c r="F584" s="10" t="str">
        <f t="shared" si="93"/>
        <v>47</v>
      </c>
      <c r="G584" s="11">
        <v>172194.79</v>
      </c>
      <c r="H584" s="12">
        <f t="shared" si="94"/>
        <v>0</v>
      </c>
      <c r="I584" s="13">
        <f t="shared" si="95"/>
        <v>0</v>
      </c>
      <c r="J584" s="12">
        <f t="shared" si="96"/>
        <v>0</v>
      </c>
      <c r="K584" s="12">
        <f t="shared" si="97"/>
        <v>0</v>
      </c>
      <c r="L584" s="12">
        <f t="shared" si="98"/>
        <v>0</v>
      </c>
      <c r="M584" s="17">
        <f t="shared" si="99"/>
        <v>172194.79</v>
      </c>
    </row>
    <row r="585" spans="1:13" x14ac:dyDescent="0.25">
      <c r="A585" s="9" t="s">
        <v>63</v>
      </c>
      <c r="B585" s="10" t="s">
        <v>33</v>
      </c>
      <c r="C585" s="10" t="str">
        <f t="shared" si="90"/>
        <v>4</v>
      </c>
      <c r="D585" s="10" t="str">
        <f t="shared" si="91"/>
        <v>4</v>
      </c>
      <c r="E585" s="10" t="str">
        <f t="shared" si="92"/>
        <v>40</v>
      </c>
      <c r="F585" s="10" t="str">
        <f t="shared" si="93"/>
        <v>42</v>
      </c>
      <c r="G585" s="11">
        <v>716000</v>
      </c>
      <c r="H585" s="12">
        <f t="shared" si="94"/>
        <v>0</v>
      </c>
      <c r="I585" s="13">
        <f t="shared" si="95"/>
        <v>716000</v>
      </c>
      <c r="J585" s="12">
        <f t="shared" si="96"/>
        <v>0</v>
      </c>
      <c r="K585" s="12">
        <f t="shared" si="97"/>
        <v>0</v>
      </c>
      <c r="L585" s="12">
        <f t="shared" si="98"/>
        <v>0</v>
      </c>
      <c r="M585" s="17">
        <f t="shared" si="99"/>
        <v>0</v>
      </c>
    </row>
    <row r="586" spans="1:13" x14ac:dyDescent="0.25">
      <c r="A586" s="9" t="s">
        <v>63</v>
      </c>
      <c r="B586" s="10" t="s">
        <v>34</v>
      </c>
      <c r="C586" s="10" t="str">
        <f t="shared" si="90"/>
        <v>4</v>
      </c>
      <c r="D586" s="10" t="str">
        <f t="shared" si="91"/>
        <v>4</v>
      </c>
      <c r="E586" s="10" t="str">
        <f t="shared" si="92"/>
        <v>50</v>
      </c>
      <c r="F586" s="10" t="str">
        <f t="shared" si="93"/>
        <v>42</v>
      </c>
      <c r="G586" s="11">
        <v>625000</v>
      </c>
      <c r="H586" s="12">
        <f t="shared" si="94"/>
        <v>0</v>
      </c>
      <c r="I586" s="13">
        <f t="shared" si="95"/>
        <v>625000</v>
      </c>
      <c r="J586" s="12">
        <f t="shared" si="96"/>
        <v>0</v>
      </c>
      <c r="K586" s="12">
        <f t="shared" si="97"/>
        <v>0</v>
      </c>
      <c r="L586" s="12">
        <f t="shared" si="98"/>
        <v>0</v>
      </c>
      <c r="M586" s="17">
        <f t="shared" si="99"/>
        <v>0</v>
      </c>
    </row>
    <row r="587" spans="1:13" x14ac:dyDescent="0.25">
      <c r="A587" s="9" t="s">
        <v>63</v>
      </c>
      <c r="B587" s="10" t="s">
        <v>15</v>
      </c>
      <c r="C587" s="10" t="str">
        <f t="shared" si="90"/>
        <v>4</v>
      </c>
      <c r="D587" s="10" t="str">
        <f t="shared" si="91"/>
        <v>4</v>
      </c>
      <c r="E587" s="10" t="str">
        <f t="shared" si="92"/>
        <v>90</v>
      </c>
      <c r="F587" s="10" t="str">
        <f t="shared" si="93"/>
        <v>51</v>
      </c>
      <c r="G587" s="11">
        <v>193881.4</v>
      </c>
      <c r="H587" s="12">
        <f t="shared" si="94"/>
        <v>0</v>
      </c>
      <c r="I587" s="13">
        <f t="shared" si="95"/>
        <v>193881.4</v>
      </c>
      <c r="J587" s="12">
        <f t="shared" si="96"/>
        <v>0</v>
      </c>
      <c r="K587" s="12">
        <f t="shared" si="97"/>
        <v>0</v>
      </c>
      <c r="L587" s="12">
        <f t="shared" si="98"/>
        <v>0</v>
      </c>
      <c r="M587" s="17">
        <f t="shared" si="99"/>
        <v>0</v>
      </c>
    </row>
    <row r="588" spans="1:13" x14ac:dyDescent="0.25">
      <c r="A588" s="9" t="s">
        <v>63</v>
      </c>
      <c r="B588" s="10" t="s">
        <v>16</v>
      </c>
      <c r="C588" s="10" t="str">
        <f t="shared" si="90"/>
        <v>4</v>
      </c>
      <c r="D588" s="10" t="str">
        <f t="shared" si="91"/>
        <v>4</v>
      </c>
      <c r="E588" s="10" t="str">
        <f t="shared" si="92"/>
        <v>90</v>
      </c>
      <c r="F588" s="10" t="str">
        <f t="shared" si="93"/>
        <v>52</v>
      </c>
      <c r="G588" s="11">
        <v>7682594.4900000002</v>
      </c>
      <c r="H588" s="12">
        <f t="shared" si="94"/>
        <v>0</v>
      </c>
      <c r="I588" s="13">
        <f t="shared" si="95"/>
        <v>7682594.4900000002</v>
      </c>
      <c r="J588" s="12">
        <f t="shared" si="96"/>
        <v>0</v>
      </c>
      <c r="K588" s="12">
        <f t="shared" si="97"/>
        <v>0</v>
      </c>
      <c r="L588" s="12">
        <f t="shared" si="98"/>
        <v>0</v>
      </c>
      <c r="M588" s="17">
        <f t="shared" si="99"/>
        <v>0</v>
      </c>
    </row>
    <row r="589" spans="1:13" x14ac:dyDescent="0.25">
      <c r="A589" s="9" t="s">
        <v>63</v>
      </c>
      <c r="B589" s="10" t="s">
        <v>109</v>
      </c>
      <c r="C589" s="10" t="str">
        <f t="shared" si="90"/>
        <v>4</v>
      </c>
      <c r="D589" s="10" t="str">
        <f t="shared" si="91"/>
        <v>5</v>
      </c>
      <c r="E589" s="10" t="str">
        <f t="shared" si="92"/>
        <v>50</v>
      </c>
      <c r="F589" s="10" t="str">
        <f t="shared" si="93"/>
        <v>66</v>
      </c>
      <c r="G589" s="11">
        <v>2000000</v>
      </c>
      <c r="H589" s="12">
        <f t="shared" si="94"/>
        <v>0</v>
      </c>
      <c r="I589" s="13">
        <f t="shared" si="95"/>
        <v>2000000</v>
      </c>
      <c r="J589" s="12">
        <f t="shared" si="96"/>
        <v>0</v>
      </c>
      <c r="K589" s="12">
        <f t="shared" si="97"/>
        <v>0</v>
      </c>
      <c r="L589" s="12">
        <f t="shared" si="98"/>
        <v>0</v>
      </c>
      <c r="M589" s="17">
        <f t="shared" si="99"/>
        <v>0</v>
      </c>
    </row>
    <row r="590" spans="1:13" x14ac:dyDescent="0.25">
      <c r="A590" s="9" t="s">
        <v>63</v>
      </c>
      <c r="B590" s="10" t="s">
        <v>76</v>
      </c>
      <c r="C590" s="10" t="str">
        <f t="shared" si="90"/>
        <v>4</v>
      </c>
      <c r="D590" s="10" t="str">
        <f t="shared" si="91"/>
        <v>6</v>
      </c>
      <c r="E590" s="10" t="str">
        <f t="shared" si="92"/>
        <v>90</v>
      </c>
      <c r="F590" s="10" t="str">
        <f t="shared" si="93"/>
        <v>71</v>
      </c>
      <c r="G590" s="11">
        <v>2036118.36</v>
      </c>
      <c r="H590" s="12">
        <f t="shared" si="94"/>
        <v>2036118.36</v>
      </c>
      <c r="I590" s="13">
        <f t="shared" si="95"/>
        <v>0</v>
      </c>
      <c r="J590" s="12">
        <f t="shared" si="96"/>
        <v>0</v>
      </c>
      <c r="K590" s="12">
        <f t="shared" si="97"/>
        <v>0</v>
      </c>
      <c r="L590" s="12">
        <f t="shared" si="98"/>
        <v>0</v>
      </c>
      <c r="M590" s="17">
        <f t="shared" si="99"/>
        <v>0</v>
      </c>
    </row>
    <row r="591" spans="1:13" x14ac:dyDescent="0.25">
      <c r="A591" s="9" t="s">
        <v>66</v>
      </c>
      <c r="B591" s="10" t="s">
        <v>80</v>
      </c>
      <c r="C591" s="10" t="str">
        <f t="shared" si="90"/>
        <v>3</v>
      </c>
      <c r="D591" s="10" t="str">
        <f t="shared" si="91"/>
        <v>3</v>
      </c>
      <c r="E591" s="10" t="str">
        <f t="shared" si="92"/>
        <v>90</v>
      </c>
      <c r="F591" s="10" t="str">
        <f t="shared" si="93"/>
        <v>14</v>
      </c>
      <c r="G591" s="11">
        <v>131520</v>
      </c>
      <c r="H591" s="12">
        <f t="shared" si="94"/>
        <v>0</v>
      </c>
      <c r="I591" s="13">
        <f t="shared" si="95"/>
        <v>0</v>
      </c>
      <c r="J591" s="12">
        <f t="shared" si="96"/>
        <v>0</v>
      </c>
      <c r="K591" s="12">
        <f t="shared" si="97"/>
        <v>0</v>
      </c>
      <c r="L591" s="12">
        <f t="shared" si="98"/>
        <v>0</v>
      </c>
      <c r="M591" s="17">
        <f t="shared" si="99"/>
        <v>131520</v>
      </c>
    </row>
    <row r="592" spans="1:13" x14ac:dyDescent="0.25">
      <c r="A592" s="9" t="s">
        <v>66</v>
      </c>
      <c r="B592" s="10" t="s">
        <v>10</v>
      </c>
      <c r="C592" s="10" t="str">
        <f t="shared" si="90"/>
        <v>3</v>
      </c>
      <c r="D592" s="10" t="str">
        <f t="shared" si="91"/>
        <v>3</v>
      </c>
      <c r="E592" s="10" t="str">
        <f t="shared" si="92"/>
        <v>90</v>
      </c>
      <c r="F592" s="10" t="str">
        <f t="shared" si="93"/>
        <v>39</v>
      </c>
      <c r="G592" s="11">
        <v>261007</v>
      </c>
      <c r="H592" s="12">
        <f t="shared" si="94"/>
        <v>0</v>
      </c>
      <c r="I592" s="13">
        <f t="shared" si="95"/>
        <v>0</v>
      </c>
      <c r="J592" s="12">
        <f t="shared" si="96"/>
        <v>0</v>
      </c>
      <c r="K592" s="12">
        <f t="shared" si="97"/>
        <v>0</v>
      </c>
      <c r="L592" s="12">
        <f t="shared" si="98"/>
        <v>0</v>
      </c>
      <c r="M592" s="17">
        <f t="shared" si="99"/>
        <v>261007</v>
      </c>
    </row>
    <row r="593" spans="1:13" x14ac:dyDescent="0.25">
      <c r="A593" s="9" t="s">
        <v>67</v>
      </c>
      <c r="B593" s="10" t="s">
        <v>39</v>
      </c>
      <c r="C593" s="10" t="str">
        <f t="shared" si="90"/>
        <v>3</v>
      </c>
      <c r="D593" s="10" t="str">
        <f t="shared" si="91"/>
        <v>3</v>
      </c>
      <c r="E593" s="10" t="str">
        <f t="shared" si="92"/>
        <v>50</v>
      </c>
      <c r="F593" s="10" t="str">
        <f t="shared" si="93"/>
        <v>41</v>
      </c>
      <c r="G593" s="11">
        <v>100011.7</v>
      </c>
      <c r="H593" s="12">
        <f t="shared" si="94"/>
        <v>0</v>
      </c>
      <c r="I593" s="13">
        <f t="shared" si="95"/>
        <v>0</v>
      </c>
      <c r="J593" s="12">
        <f t="shared" si="96"/>
        <v>0</v>
      </c>
      <c r="K593" s="12">
        <f t="shared" si="97"/>
        <v>0</v>
      </c>
      <c r="L593" s="12">
        <f t="shared" si="98"/>
        <v>0</v>
      </c>
      <c r="M593" s="17">
        <f t="shared" si="99"/>
        <v>100011.7</v>
      </c>
    </row>
    <row r="594" spans="1:13" x14ac:dyDescent="0.25">
      <c r="A594" s="9" t="s">
        <v>68</v>
      </c>
      <c r="B594" s="10" t="s">
        <v>30</v>
      </c>
      <c r="C594" s="10" t="str">
        <f t="shared" si="90"/>
        <v>3</v>
      </c>
      <c r="D594" s="10" t="str">
        <f t="shared" si="91"/>
        <v>3</v>
      </c>
      <c r="E594" s="10" t="str">
        <f t="shared" si="92"/>
        <v>40</v>
      </c>
      <c r="F594" s="10" t="str">
        <f t="shared" si="93"/>
        <v>41</v>
      </c>
      <c r="G594" s="11">
        <v>350000</v>
      </c>
      <c r="H594" s="12">
        <f t="shared" si="94"/>
        <v>0</v>
      </c>
      <c r="I594" s="13">
        <f t="shared" si="95"/>
        <v>0</v>
      </c>
      <c r="J594" s="12">
        <f t="shared" si="96"/>
        <v>0</v>
      </c>
      <c r="K594" s="12">
        <f t="shared" si="97"/>
        <v>0</v>
      </c>
      <c r="L594" s="12">
        <f t="shared" si="98"/>
        <v>0</v>
      </c>
      <c r="M594" s="17">
        <f t="shared" si="99"/>
        <v>350000</v>
      </c>
    </row>
    <row r="595" spans="1:13" x14ac:dyDescent="0.25">
      <c r="A595" s="9" t="s">
        <v>68</v>
      </c>
      <c r="B595" s="10" t="s">
        <v>39</v>
      </c>
      <c r="C595" s="10" t="str">
        <f t="shared" si="90"/>
        <v>3</v>
      </c>
      <c r="D595" s="10" t="str">
        <f t="shared" si="91"/>
        <v>3</v>
      </c>
      <c r="E595" s="10" t="str">
        <f t="shared" si="92"/>
        <v>50</v>
      </c>
      <c r="F595" s="10" t="str">
        <f t="shared" si="93"/>
        <v>41</v>
      </c>
      <c r="G595" s="11">
        <v>7495390</v>
      </c>
      <c r="H595" s="12">
        <f t="shared" si="94"/>
        <v>0</v>
      </c>
      <c r="I595" s="13">
        <f t="shared" si="95"/>
        <v>0</v>
      </c>
      <c r="J595" s="12">
        <f t="shared" si="96"/>
        <v>0</v>
      </c>
      <c r="K595" s="12">
        <f t="shared" si="97"/>
        <v>0</v>
      </c>
      <c r="L595" s="12">
        <f t="shared" si="98"/>
        <v>0</v>
      </c>
      <c r="M595" s="17">
        <f t="shared" si="99"/>
        <v>7495390</v>
      </c>
    </row>
    <row r="596" spans="1:13" x14ac:dyDescent="0.25">
      <c r="A596" s="9" t="s">
        <v>68</v>
      </c>
      <c r="B596" s="10" t="s">
        <v>80</v>
      </c>
      <c r="C596" s="10" t="str">
        <f t="shared" si="90"/>
        <v>3</v>
      </c>
      <c r="D596" s="10" t="str">
        <f t="shared" si="91"/>
        <v>3</v>
      </c>
      <c r="E596" s="10" t="str">
        <f t="shared" si="92"/>
        <v>90</v>
      </c>
      <c r="F596" s="10" t="str">
        <f t="shared" si="93"/>
        <v>14</v>
      </c>
      <c r="G596" s="11">
        <v>568837.71</v>
      </c>
      <c r="H596" s="12">
        <f t="shared" si="94"/>
        <v>0</v>
      </c>
      <c r="I596" s="13">
        <f t="shared" si="95"/>
        <v>0</v>
      </c>
      <c r="J596" s="12">
        <f t="shared" si="96"/>
        <v>0</v>
      </c>
      <c r="K596" s="12">
        <f t="shared" si="97"/>
        <v>0</v>
      </c>
      <c r="L596" s="12">
        <f t="shared" si="98"/>
        <v>0</v>
      </c>
      <c r="M596" s="17">
        <f t="shared" si="99"/>
        <v>568837.71</v>
      </c>
    </row>
    <row r="597" spans="1:13" x14ac:dyDescent="0.25">
      <c r="A597" s="9" t="s">
        <v>68</v>
      </c>
      <c r="B597" s="10" t="s">
        <v>5</v>
      </c>
      <c r="C597" s="10" t="str">
        <f t="shared" si="90"/>
        <v>3</v>
      </c>
      <c r="D597" s="10" t="str">
        <f t="shared" si="91"/>
        <v>3</v>
      </c>
      <c r="E597" s="10" t="str">
        <f t="shared" si="92"/>
        <v>90</v>
      </c>
      <c r="F597" s="10" t="str">
        <f t="shared" si="93"/>
        <v>30</v>
      </c>
      <c r="G597" s="11">
        <v>323701.09999999998</v>
      </c>
      <c r="H597" s="12">
        <f t="shared" si="94"/>
        <v>0</v>
      </c>
      <c r="I597" s="13">
        <f t="shared" si="95"/>
        <v>0</v>
      </c>
      <c r="J597" s="12">
        <f t="shared" si="96"/>
        <v>0</v>
      </c>
      <c r="K597" s="12">
        <f t="shared" si="97"/>
        <v>0</v>
      </c>
      <c r="L597" s="12">
        <f t="shared" si="98"/>
        <v>0</v>
      </c>
      <c r="M597" s="17">
        <f t="shared" si="99"/>
        <v>323701.09999999998</v>
      </c>
    </row>
    <row r="598" spans="1:13" x14ac:dyDescent="0.25">
      <c r="A598" s="9" t="s">
        <v>68</v>
      </c>
      <c r="B598" s="10" t="s">
        <v>18</v>
      </c>
      <c r="C598" s="10" t="str">
        <f t="shared" si="90"/>
        <v>3</v>
      </c>
      <c r="D598" s="10" t="str">
        <f t="shared" si="91"/>
        <v>3</v>
      </c>
      <c r="E598" s="10" t="str">
        <f t="shared" si="92"/>
        <v>90</v>
      </c>
      <c r="F598" s="10" t="str">
        <f t="shared" si="93"/>
        <v>33</v>
      </c>
      <c r="G598" s="11">
        <v>236010.2</v>
      </c>
      <c r="H598" s="12">
        <f t="shared" si="94"/>
        <v>0</v>
      </c>
      <c r="I598" s="13">
        <f t="shared" si="95"/>
        <v>0</v>
      </c>
      <c r="J598" s="12">
        <f t="shared" si="96"/>
        <v>0</v>
      </c>
      <c r="K598" s="12">
        <f t="shared" si="97"/>
        <v>0</v>
      </c>
      <c r="L598" s="12">
        <f t="shared" si="98"/>
        <v>0</v>
      </c>
      <c r="M598" s="17">
        <f t="shared" si="99"/>
        <v>236010.2</v>
      </c>
    </row>
    <row r="599" spans="1:13" x14ac:dyDescent="0.25">
      <c r="A599" s="9" t="s">
        <v>68</v>
      </c>
      <c r="B599" s="10" t="s">
        <v>8</v>
      </c>
      <c r="C599" s="10" t="str">
        <f t="shared" si="90"/>
        <v>3</v>
      </c>
      <c r="D599" s="10" t="str">
        <f t="shared" si="91"/>
        <v>3</v>
      </c>
      <c r="E599" s="10" t="str">
        <f t="shared" si="92"/>
        <v>90</v>
      </c>
      <c r="F599" s="10" t="str">
        <f t="shared" si="93"/>
        <v>36</v>
      </c>
      <c r="G599" s="11">
        <v>29255.18</v>
      </c>
      <c r="H599" s="12">
        <f t="shared" si="94"/>
        <v>0</v>
      </c>
      <c r="I599" s="13">
        <f t="shared" si="95"/>
        <v>0</v>
      </c>
      <c r="J599" s="12">
        <f t="shared" si="96"/>
        <v>0</v>
      </c>
      <c r="K599" s="12">
        <f t="shared" si="97"/>
        <v>0</v>
      </c>
      <c r="L599" s="12">
        <f t="shared" si="98"/>
        <v>0</v>
      </c>
      <c r="M599" s="17">
        <f t="shared" si="99"/>
        <v>29255.18</v>
      </c>
    </row>
    <row r="600" spans="1:13" x14ac:dyDescent="0.25">
      <c r="A600" s="9" t="s">
        <v>68</v>
      </c>
      <c r="B600" s="10" t="s">
        <v>10</v>
      </c>
      <c r="C600" s="10" t="str">
        <f t="shared" si="90"/>
        <v>3</v>
      </c>
      <c r="D600" s="10" t="str">
        <f t="shared" si="91"/>
        <v>3</v>
      </c>
      <c r="E600" s="10" t="str">
        <f t="shared" si="92"/>
        <v>90</v>
      </c>
      <c r="F600" s="10" t="str">
        <f t="shared" si="93"/>
        <v>39</v>
      </c>
      <c r="G600" s="11">
        <v>2391496.7999999998</v>
      </c>
      <c r="H600" s="12">
        <f t="shared" si="94"/>
        <v>0</v>
      </c>
      <c r="I600" s="13">
        <f t="shared" si="95"/>
        <v>0</v>
      </c>
      <c r="J600" s="12">
        <f t="shared" si="96"/>
        <v>0</v>
      </c>
      <c r="K600" s="12">
        <f t="shared" si="97"/>
        <v>0</v>
      </c>
      <c r="L600" s="12">
        <f t="shared" si="98"/>
        <v>0</v>
      </c>
      <c r="M600" s="17">
        <f t="shared" si="99"/>
        <v>2391496.7999999998</v>
      </c>
    </row>
    <row r="601" spans="1:13" x14ac:dyDescent="0.25">
      <c r="A601" s="9" t="s">
        <v>68</v>
      </c>
      <c r="B601" s="10" t="s">
        <v>15</v>
      </c>
      <c r="C601" s="10" t="str">
        <f t="shared" si="90"/>
        <v>4</v>
      </c>
      <c r="D601" s="10" t="str">
        <f t="shared" si="91"/>
        <v>4</v>
      </c>
      <c r="E601" s="10" t="str">
        <f t="shared" si="92"/>
        <v>90</v>
      </c>
      <c r="F601" s="10" t="str">
        <f t="shared" si="93"/>
        <v>51</v>
      </c>
      <c r="G601" s="11">
        <v>1339524.3</v>
      </c>
      <c r="H601" s="12">
        <f t="shared" si="94"/>
        <v>0</v>
      </c>
      <c r="I601" s="13">
        <f t="shared" si="95"/>
        <v>1339524.3</v>
      </c>
      <c r="J601" s="12">
        <f t="shared" si="96"/>
        <v>0</v>
      </c>
      <c r="K601" s="12">
        <f t="shared" si="97"/>
        <v>0</v>
      </c>
      <c r="L601" s="12">
        <f t="shared" si="98"/>
        <v>0</v>
      </c>
      <c r="M601" s="17">
        <f t="shared" si="99"/>
        <v>0</v>
      </c>
    </row>
    <row r="602" spans="1:13" x14ac:dyDescent="0.25">
      <c r="A602" s="9" t="s">
        <v>68</v>
      </c>
      <c r="B602" s="10" t="s">
        <v>16</v>
      </c>
      <c r="C602" s="10" t="str">
        <f t="shared" si="90"/>
        <v>4</v>
      </c>
      <c r="D602" s="10" t="str">
        <f t="shared" si="91"/>
        <v>4</v>
      </c>
      <c r="E602" s="10" t="str">
        <f t="shared" si="92"/>
        <v>90</v>
      </c>
      <c r="F602" s="10" t="str">
        <f t="shared" si="93"/>
        <v>52</v>
      </c>
      <c r="G602" s="11">
        <v>666250</v>
      </c>
      <c r="H602" s="12">
        <f t="shared" si="94"/>
        <v>0</v>
      </c>
      <c r="I602" s="13">
        <f t="shared" si="95"/>
        <v>666250</v>
      </c>
      <c r="J602" s="12">
        <f t="shared" si="96"/>
        <v>0</v>
      </c>
      <c r="K602" s="12">
        <f t="shared" si="97"/>
        <v>0</v>
      </c>
      <c r="L602" s="12">
        <f t="shared" si="98"/>
        <v>0</v>
      </c>
      <c r="M602" s="17">
        <f t="shared" si="99"/>
        <v>0</v>
      </c>
    </row>
    <row r="603" spans="1:13" x14ac:dyDescent="0.25">
      <c r="A603" s="9" t="s">
        <v>69</v>
      </c>
      <c r="B603" s="10" t="s">
        <v>5</v>
      </c>
      <c r="C603" s="10" t="str">
        <f t="shared" si="90"/>
        <v>3</v>
      </c>
      <c r="D603" s="10" t="str">
        <f t="shared" si="91"/>
        <v>3</v>
      </c>
      <c r="E603" s="10" t="str">
        <f t="shared" si="92"/>
        <v>90</v>
      </c>
      <c r="F603" s="10" t="str">
        <f t="shared" si="93"/>
        <v>30</v>
      </c>
      <c r="G603" s="11">
        <v>31604530.809999999</v>
      </c>
      <c r="H603" s="12">
        <f t="shared" si="94"/>
        <v>0</v>
      </c>
      <c r="I603" s="13">
        <f t="shared" si="95"/>
        <v>0</v>
      </c>
      <c r="J603" s="12">
        <f t="shared" si="96"/>
        <v>0</v>
      </c>
      <c r="K603" s="12">
        <f t="shared" si="97"/>
        <v>0</v>
      </c>
      <c r="L603" s="12">
        <f t="shared" si="98"/>
        <v>0</v>
      </c>
      <c r="M603" s="17">
        <f t="shared" si="99"/>
        <v>31604530.809999999</v>
      </c>
    </row>
    <row r="604" spans="1:13" x14ac:dyDescent="0.25">
      <c r="A604" s="9" t="s">
        <v>69</v>
      </c>
      <c r="B604" s="10" t="s">
        <v>10</v>
      </c>
      <c r="C604" s="10" t="str">
        <f t="shared" si="90"/>
        <v>3</v>
      </c>
      <c r="D604" s="10" t="str">
        <f t="shared" si="91"/>
        <v>3</v>
      </c>
      <c r="E604" s="10" t="str">
        <f t="shared" si="92"/>
        <v>90</v>
      </c>
      <c r="F604" s="10" t="str">
        <f t="shared" si="93"/>
        <v>39</v>
      </c>
      <c r="G604" s="11">
        <v>16405584</v>
      </c>
      <c r="H604" s="12">
        <f t="shared" si="94"/>
        <v>0</v>
      </c>
      <c r="I604" s="13">
        <f t="shared" si="95"/>
        <v>0</v>
      </c>
      <c r="J604" s="12">
        <f t="shared" si="96"/>
        <v>0</v>
      </c>
      <c r="K604" s="12">
        <f t="shared" si="97"/>
        <v>0</v>
      </c>
      <c r="L604" s="12">
        <f t="shared" si="98"/>
        <v>0</v>
      </c>
      <c r="M604" s="17">
        <f t="shared" si="99"/>
        <v>16405584</v>
      </c>
    </row>
    <row r="605" spans="1:13" x14ac:dyDescent="0.25">
      <c r="A605" s="9" t="s">
        <v>69</v>
      </c>
      <c r="B605" s="10" t="s">
        <v>11</v>
      </c>
      <c r="C605" s="10" t="str">
        <f t="shared" si="90"/>
        <v>3</v>
      </c>
      <c r="D605" s="10" t="str">
        <f t="shared" si="91"/>
        <v>3</v>
      </c>
      <c r="E605" s="10" t="str">
        <f t="shared" si="92"/>
        <v>90</v>
      </c>
      <c r="F605" s="10" t="str">
        <f t="shared" si="93"/>
        <v>92</v>
      </c>
      <c r="G605" s="11">
        <v>5855743.6100000003</v>
      </c>
      <c r="H605" s="12">
        <f t="shared" si="94"/>
        <v>0</v>
      </c>
      <c r="I605" s="13">
        <f t="shared" si="95"/>
        <v>0</v>
      </c>
      <c r="J605" s="12">
        <f t="shared" si="96"/>
        <v>0</v>
      </c>
      <c r="K605" s="12">
        <f t="shared" si="97"/>
        <v>0</v>
      </c>
      <c r="L605" s="12">
        <f t="shared" si="98"/>
        <v>0</v>
      </c>
      <c r="M605" s="17">
        <f t="shared" si="99"/>
        <v>5855743.6100000003</v>
      </c>
    </row>
    <row r="606" spans="1:13" x14ac:dyDescent="0.25">
      <c r="A606" s="9" t="s">
        <v>69</v>
      </c>
      <c r="B606" s="10" t="s">
        <v>12</v>
      </c>
      <c r="C606" s="10" t="str">
        <f t="shared" si="90"/>
        <v>3</v>
      </c>
      <c r="D606" s="10" t="str">
        <f t="shared" si="91"/>
        <v>3</v>
      </c>
      <c r="E606" s="10" t="str">
        <f t="shared" si="92"/>
        <v>90</v>
      </c>
      <c r="F606" s="10" t="str">
        <f t="shared" si="93"/>
        <v>93</v>
      </c>
      <c r="G606" s="11">
        <v>148934.76999999999</v>
      </c>
      <c r="H606" s="12">
        <f t="shared" si="94"/>
        <v>0</v>
      </c>
      <c r="I606" s="13">
        <f t="shared" si="95"/>
        <v>0</v>
      </c>
      <c r="J606" s="12">
        <f t="shared" si="96"/>
        <v>0</v>
      </c>
      <c r="K606" s="12">
        <f t="shared" si="97"/>
        <v>0</v>
      </c>
      <c r="L606" s="12">
        <f t="shared" si="98"/>
        <v>0</v>
      </c>
      <c r="M606" s="17">
        <f t="shared" si="99"/>
        <v>148934.76999999999</v>
      </c>
    </row>
    <row r="607" spans="1:13" x14ac:dyDescent="0.25">
      <c r="A607" s="9" t="s">
        <v>69</v>
      </c>
      <c r="B607" s="10" t="s">
        <v>33</v>
      </c>
      <c r="C607" s="10" t="str">
        <f t="shared" si="90"/>
        <v>4</v>
      </c>
      <c r="D607" s="10" t="str">
        <f t="shared" si="91"/>
        <v>4</v>
      </c>
      <c r="E607" s="10" t="str">
        <f t="shared" si="92"/>
        <v>40</v>
      </c>
      <c r="F607" s="10" t="str">
        <f t="shared" si="93"/>
        <v>42</v>
      </c>
      <c r="G607" s="11">
        <v>33957257.359999999</v>
      </c>
      <c r="H607" s="12">
        <f t="shared" si="94"/>
        <v>0</v>
      </c>
      <c r="I607" s="13">
        <f t="shared" si="95"/>
        <v>33957257.359999999</v>
      </c>
      <c r="J607" s="12">
        <f t="shared" si="96"/>
        <v>0</v>
      </c>
      <c r="K607" s="12">
        <f t="shared" si="97"/>
        <v>0</v>
      </c>
      <c r="L607" s="12">
        <f t="shared" si="98"/>
        <v>0</v>
      </c>
      <c r="M607" s="17">
        <f t="shared" si="99"/>
        <v>0</v>
      </c>
    </row>
    <row r="608" spans="1:13" x14ac:dyDescent="0.25">
      <c r="A608" s="9" t="s">
        <v>69</v>
      </c>
      <c r="B608" s="10" t="s">
        <v>70</v>
      </c>
      <c r="C608" s="10" t="str">
        <f t="shared" si="90"/>
        <v>4</v>
      </c>
      <c r="D608" s="10" t="str">
        <f t="shared" si="91"/>
        <v>4</v>
      </c>
      <c r="E608" s="10" t="str">
        <f t="shared" si="92"/>
        <v>90</v>
      </c>
      <c r="F608" s="10" t="str">
        <f t="shared" si="93"/>
        <v>30</v>
      </c>
      <c r="G608" s="11">
        <v>12173256.66</v>
      </c>
      <c r="H608" s="12">
        <f t="shared" si="94"/>
        <v>0</v>
      </c>
      <c r="I608" s="13">
        <f t="shared" si="95"/>
        <v>12173256.66</v>
      </c>
      <c r="J608" s="12">
        <f t="shared" si="96"/>
        <v>0</v>
      </c>
      <c r="K608" s="12">
        <f t="shared" si="97"/>
        <v>0</v>
      </c>
      <c r="L608" s="12">
        <f t="shared" si="98"/>
        <v>0</v>
      </c>
      <c r="M608" s="17">
        <f t="shared" si="99"/>
        <v>0</v>
      </c>
    </row>
    <row r="609" spans="1:13" x14ac:dyDescent="0.25">
      <c r="A609" s="9" t="s">
        <v>69</v>
      </c>
      <c r="B609" s="10" t="s">
        <v>14</v>
      </c>
      <c r="C609" s="10" t="str">
        <f t="shared" si="90"/>
        <v>4</v>
      </c>
      <c r="D609" s="10" t="str">
        <f t="shared" si="91"/>
        <v>4</v>
      </c>
      <c r="E609" s="10" t="str">
        <f t="shared" si="92"/>
        <v>90</v>
      </c>
      <c r="F609" s="10" t="str">
        <f t="shared" si="93"/>
        <v>39</v>
      </c>
      <c r="G609" s="11">
        <v>226303.83</v>
      </c>
      <c r="H609" s="12">
        <f t="shared" si="94"/>
        <v>0</v>
      </c>
      <c r="I609" s="13">
        <f t="shared" si="95"/>
        <v>226303.83</v>
      </c>
      <c r="J609" s="12">
        <f t="shared" si="96"/>
        <v>0</v>
      </c>
      <c r="K609" s="12">
        <f t="shared" si="97"/>
        <v>0</v>
      </c>
      <c r="L609" s="12">
        <f t="shared" si="98"/>
        <v>0</v>
      </c>
      <c r="M609" s="17">
        <f t="shared" si="99"/>
        <v>0</v>
      </c>
    </row>
    <row r="610" spans="1:13" x14ac:dyDescent="0.25">
      <c r="A610" s="9" t="s">
        <v>69</v>
      </c>
      <c r="B610" s="10" t="s">
        <v>15</v>
      </c>
      <c r="C610" s="10" t="str">
        <f t="shared" si="90"/>
        <v>4</v>
      </c>
      <c r="D610" s="10" t="str">
        <f t="shared" si="91"/>
        <v>4</v>
      </c>
      <c r="E610" s="10" t="str">
        <f t="shared" si="92"/>
        <v>90</v>
      </c>
      <c r="F610" s="10" t="str">
        <f t="shared" si="93"/>
        <v>51</v>
      </c>
      <c r="G610" s="11">
        <v>104983421.73999999</v>
      </c>
      <c r="H610" s="12">
        <f t="shared" si="94"/>
        <v>0</v>
      </c>
      <c r="I610" s="13">
        <f t="shared" si="95"/>
        <v>104983421.73999999</v>
      </c>
      <c r="J610" s="12">
        <f t="shared" si="96"/>
        <v>0</v>
      </c>
      <c r="K610" s="12">
        <f t="shared" si="97"/>
        <v>0</v>
      </c>
      <c r="L610" s="12">
        <f t="shared" si="98"/>
        <v>0</v>
      </c>
      <c r="M610" s="17">
        <f t="shared" si="99"/>
        <v>0</v>
      </c>
    </row>
    <row r="611" spans="1:13" x14ac:dyDescent="0.25">
      <c r="A611" s="9" t="s">
        <v>69</v>
      </c>
      <c r="B611" s="10" t="s">
        <v>16</v>
      </c>
      <c r="C611" s="10" t="str">
        <f t="shared" si="90"/>
        <v>4</v>
      </c>
      <c r="D611" s="10" t="str">
        <f t="shared" si="91"/>
        <v>4</v>
      </c>
      <c r="E611" s="10" t="str">
        <f t="shared" si="92"/>
        <v>90</v>
      </c>
      <c r="F611" s="10" t="str">
        <f t="shared" si="93"/>
        <v>52</v>
      </c>
      <c r="G611" s="11">
        <v>5574978</v>
      </c>
      <c r="H611" s="12">
        <f t="shared" si="94"/>
        <v>0</v>
      </c>
      <c r="I611" s="13">
        <f t="shared" si="95"/>
        <v>5574978</v>
      </c>
      <c r="J611" s="12">
        <f t="shared" si="96"/>
        <v>0</v>
      </c>
      <c r="K611" s="12">
        <f t="shared" si="97"/>
        <v>0</v>
      </c>
      <c r="L611" s="12">
        <f t="shared" si="98"/>
        <v>0</v>
      </c>
      <c r="M611" s="17">
        <f t="shared" si="99"/>
        <v>0</v>
      </c>
    </row>
    <row r="612" spans="1:13" x14ac:dyDescent="0.25">
      <c r="A612" s="9" t="s">
        <v>69</v>
      </c>
      <c r="B612" s="10" t="s">
        <v>35</v>
      </c>
      <c r="C612" s="10" t="str">
        <f t="shared" si="90"/>
        <v>4</v>
      </c>
      <c r="D612" s="10" t="str">
        <f t="shared" si="91"/>
        <v>4</v>
      </c>
      <c r="E612" s="10" t="str">
        <f t="shared" si="92"/>
        <v>90</v>
      </c>
      <c r="F612" s="10" t="str">
        <f t="shared" si="93"/>
        <v>92</v>
      </c>
      <c r="G612" s="11">
        <v>418218.18</v>
      </c>
      <c r="H612" s="12">
        <f t="shared" si="94"/>
        <v>0</v>
      </c>
      <c r="I612" s="13">
        <f t="shared" si="95"/>
        <v>418218.18</v>
      </c>
      <c r="J612" s="12">
        <f t="shared" si="96"/>
        <v>0</v>
      </c>
      <c r="K612" s="12">
        <f t="shared" si="97"/>
        <v>0</v>
      </c>
      <c r="L612" s="12">
        <f t="shared" si="98"/>
        <v>0</v>
      </c>
      <c r="M612" s="17">
        <f t="shared" si="99"/>
        <v>0</v>
      </c>
    </row>
    <row r="613" spans="1:13" x14ac:dyDescent="0.25">
      <c r="A613" s="9" t="s">
        <v>69</v>
      </c>
      <c r="B613" s="10" t="s">
        <v>71</v>
      </c>
      <c r="C613" s="10" t="str">
        <f t="shared" si="90"/>
        <v>4</v>
      </c>
      <c r="D613" s="10" t="str">
        <f t="shared" si="91"/>
        <v>4</v>
      </c>
      <c r="E613" s="10" t="str">
        <f t="shared" si="92"/>
        <v>90</v>
      </c>
      <c r="F613" s="10" t="str">
        <f t="shared" si="93"/>
        <v>93</v>
      </c>
      <c r="G613" s="11">
        <v>713069.03</v>
      </c>
      <c r="H613" s="12">
        <f t="shared" si="94"/>
        <v>0</v>
      </c>
      <c r="I613" s="13">
        <f t="shared" si="95"/>
        <v>713069.03</v>
      </c>
      <c r="J613" s="12">
        <f t="shared" si="96"/>
        <v>0</v>
      </c>
      <c r="K613" s="12">
        <f t="shared" si="97"/>
        <v>0</v>
      </c>
      <c r="L613" s="12">
        <f t="shared" si="98"/>
        <v>0</v>
      </c>
      <c r="M613" s="17">
        <f t="shared" si="99"/>
        <v>0</v>
      </c>
    </row>
    <row r="614" spans="1:13" x14ac:dyDescent="0.25">
      <c r="A614" s="9" t="s">
        <v>72</v>
      </c>
      <c r="B614" s="10" t="s">
        <v>30</v>
      </c>
      <c r="C614" s="10" t="str">
        <f t="shared" si="90"/>
        <v>3</v>
      </c>
      <c r="D614" s="10" t="str">
        <f t="shared" si="91"/>
        <v>3</v>
      </c>
      <c r="E614" s="10" t="str">
        <f t="shared" si="92"/>
        <v>40</v>
      </c>
      <c r="F614" s="10" t="str">
        <f t="shared" si="93"/>
        <v>41</v>
      </c>
      <c r="G614" s="11">
        <v>75600</v>
      </c>
      <c r="H614" s="12">
        <f t="shared" si="94"/>
        <v>0</v>
      </c>
      <c r="I614" s="13">
        <f t="shared" si="95"/>
        <v>0</v>
      </c>
      <c r="J614" s="12">
        <f t="shared" si="96"/>
        <v>0</v>
      </c>
      <c r="K614" s="12">
        <f t="shared" si="97"/>
        <v>0</v>
      </c>
      <c r="L614" s="12">
        <f t="shared" si="98"/>
        <v>0</v>
      </c>
      <c r="M614" s="17">
        <f t="shared" si="99"/>
        <v>75600</v>
      </c>
    </row>
    <row r="615" spans="1:13" x14ac:dyDescent="0.25">
      <c r="A615" s="9" t="s">
        <v>72</v>
      </c>
      <c r="B615" s="10" t="s">
        <v>39</v>
      </c>
      <c r="C615" s="10" t="str">
        <f t="shared" si="90"/>
        <v>3</v>
      </c>
      <c r="D615" s="10" t="str">
        <f t="shared" si="91"/>
        <v>3</v>
      </c>
      <c r="E615" s="10" t="str">
        <f t="shared" si="92"/>
        <v>50</v>
      </c>
      <c r="F615" s="10" t="str">
        <f t="shared" si="93"/>
        <v>41</v>
      </c>
      <c r="G615" s="11">
        <v>1783000</v>
      </c>
      <c r="H615" s="12">
        <f t="shared" si="94"/>
        <v>0</v>
      </c>
      <c r="I615" s="13">
        <f t="shared" si="95"/>
        <v>0</v>
      </c>
      <c r="J615" s="12">
        <f t="shared" si="96"/>
        <v>0</v>
      </c>
      <c r="K615" s="12">
        <f t="shared" si="97"/>
        <v>0</v>
      </c>
      <c r="L615" s="12">
        <f t="shared" si="98"/>
        <v>0</v>
      </c>
      <c r="M615" s="17">
        <f t="shared" si="99"/>
        <v>1783000</v>
      </c>
    </row>
    <row r="616" spans="1:13" x14ac:dyDescent="0.25">
      <c r="A616" s="9" t="s">
        <v>72</v>
      </c>
      <c r="B616" s="10" t="s">
        <v>80</v>
      </c>
      <c r="C616" s="10" t="str">
        <f t="shared" si="90"/>
        <v>3</v>
      </c>
      <c r="D616" s="10" t="str">
        <f t="shared" si="91"/>
        <v>3</v>
      </c>
      <c r="E616" s="10" t="str">
        <f t="shared" si="92"/>
        <v>90</v>
      </c>
      <c r="F616" s="10" t="str">
        <f t="shared" si="93"/>
        <v>14</v>
      </c>
      <c r="G616" s="11">
        <v>129175</v>
      </c>
      <c r="H616" s="12">
        <f t="shared" si="94"/>
        <v>0</v>
      </c>
      <c r="I616" s="13">
        <f t="shared" si="95"/>
        <v>0</v>
      </c>
      <c r="J616" s="12">
        <f t="shared" si="96"/>
        <v>0</v>
      </c>
      <c r="K616" s="12">
        <f t="shared" si="97"/>
        <v>0</v>
      </c>
      <c r="L616" s="12">
        <f t="shared" si="98"/>
        <v>0</v>
      </c>
      <c r="M616" s="17">
        <f t="shared" si="99"/>
        <v>129175</v>
      </c>
    </row>
    <row r="617" spans="1:13" x14ac:dyDescent="0.25">
      <c r="A617" s="9" t="s">
        <v>72</v>
      </c>
      <c r="B617" s="10" t="s">
        <v>5</v>
      </c>
      <c r="C617" s="10" t="str">
        <f t="shared" si="90"/>
        <v>3</v>
      </c>
      <c r="D617" s="10" t="str">
        <f t="shared" si="91"/>
        <v>3</v>
      </c>
      <c r="E617" s="10" t="str">
        <f t="shared" si="92"/>
        <v>90</v>
      </c>
      <c r="F617" s="10" t="str">
        <f t="shared" si="93"/>
        <v>30</v>
      </c>
      <c r="G617" s="11">
        <v>63342</v>
      </c>
      <c r="H617" s="12">
        <f t="shared" si="94"/>
        <v>0</v>
      </c>
      <c r="I617" s="13">
        <f t="shared" si="95"/>
        <v>0</v>
      </c>
      <c r="J617" s="12">
        <f t="shared" si="96"/>
        <v>0</v>
      </c>
      <c r="K617" s="12">
        <f t="shared" si="97"/>
        <v>0</v>
      </c>
      <c r="L617" s="12">
        <f t="shared" si="98"/>
        <v>0</v>
      </c>
      <c r="M617" s="17">
        <f t="shared" si="99"/>
        <v>63342</v>
      </c>
    </row>
    <row r="618" spans="1:13" x14ac:dyDescent="0.25">
      <c r="A618" s="9" t="s">
        <v>72</v>
      </c>
      <c r="B618" s="10" t="s">
        <v>6</v>
      </c>
      <c r="C618" s="10" t="str">
        <f t="shared" si="90"/>
        <v>3</v>
      </c>
      <c r="D618" s="10" t="str">
        <f t="shared" si="91"/>
        <v>3</v>
      </c>
      <c r="E618" s="10" t="str">
        <f t="shared" si="92"/>
        <v>90</v>
      </c>
      <c r="F618" s="10" t="str">
        <f t="shared" si="93"/>
        <v>32</v>
      </c>
      <c r="G618" s="11">
        <v>58139.8</v>
      </c>
      <c r="H618" s="12">
        <f t="shared" si="94"/>
        <v>0</v>
      </c>
      <c r="I618" s="13">
        <f t="shared" si="95"/>
        <v>0</v>
      </c>
      <c r="J618" s="12">
        <f t="shared" si="96"/>
        <v>0</v>
      </c>
      <c r="K618" s="12">
        <f t="shared" si="97"/>
        <v>0</v>
      </c>
      <c r="L618" s="12">
        <f t="shared" si="98"/>
        <v>0</v>
      </c>
      <c r="M618" s="17">
        <f t="shared" si="99"/>
        <v>58139.8</v>
      </c>
    </row>
    <row r="619" spans="1:13" x14ac:dyDescent="0.25">
      <c r="A619" s="9" t="s">
        <v>72</v>
      </c>
      <c r="B619" s="10" t="s">
        <v>18</v>
      </c>
      <c r="C619" s="10" t="str">
        <f t="shared" si="90"/>
        <v>3</v>
      </c>
      <c r="D619" s="10" t="str">
        <f t="shared" si="91"/>
        <v>3</v>
      </c>
      <c r="E619" s="10" t="str">
        <f t="shared" si="92"/>
        <v>90</v>
      </c>
      <c r="F619" s="10" t="str">
        <f t="shared" si="93"/>
        <v>33</v>
      </c>
      <c r="G619" s="11">
        <v>544800.5</v>
      </c>
      <c r="H619" s="12">
        <f t="shared" si="94"/>
        <v>0</v>
      </c>
      <c r="I619" s="13">
        <f t="shared" si="95"/>
        <v>0</v>
      </c>
      <c r="J619" s="12">
        <f t="shared" si="96"/>
        <v>0</v>
      </c>
      <c r="K619" s="12">
        <f t="shared" si="97"/>
        <v>0</v>
      </c>
      <c r="L619" s="12">
        <f t="shared" si="98"/>
        <v>0</v>
      </c>
      <c r="M619" s="17">
        <f t="shared" si="99"/>
        <v>544800.5</v>
      </c>
    </row>
    <row r="620" spans="1:13" x14ac:dyDescent="0.25">
      <c r="A620" s="9" t="s">
        <v>72</v>
      </c>
      <c r="B620" s="10" t="s">
        <v>10</v>
      </c>
      <c r="C620" s="10" t="str">
        <f t="shared" si="90"/>
        <v>3</v>
      </c>
      <c r="D620" s="10" t="str">
        <f t="shared" si="91"/>
        <v>3</v>
      </c>
      <c r="E620" s="10" t="str">
        <f t="shared" si="92"/>
        <v>90</v>
      </c>
      <c r="F620" s="10" t="str">
        <f t="shared" si="93"/>
        <v>39</v>
      </c>
      <c r="G620" s="11">
        <v>1182565.27</v>
      </c>
      <c r="H620" s="12">
        <f t="shared" si="94"/>
        <v>0</v>
      </c>
      <c r="I620" s="13">
        <f t="shared" si="95"/>
        <v>0</v>
      </c>
      <c r="J620" s="12">
        <f t="shared" si="96"/>
        <v>0</v>
      </c>
      <c r="K620" s="12">
        <f t="shared" si="97"/>
        <v>0</v>
      </c>
      <c r="L620" s="12">
        <f t="shared" si="98"/>
        <v>0</v>
      </c>
      <c r="M620" s="17">
        <f t="shared" si="99"/>
        <v>1182565.27</v>
      </c>
    </row>
    <row r="621" spans="1:13" x14ac:dyDescent="0.25">
      <c r="A621" s="9" t="s">
        <v>72</v>
      </c>
      <c r="B621" s="10" t="s">
        <v>11</v>
      </c>
      <c r="C621" s="10" t="str">
        <f t="shared" si="90"/>
        <v>3</v>
      </c>
      <c r="D621" s="10" t="str">
        <f t="shared" si="91"/>
        <v>3</v>
      </c>
      <c r="E621" s="10" t="str">
        <f t="shared" si="92"/>
        <v>90</v>
      </c>
      <c r="F621" s="10" t="str">
        <f t="shared" si="93"/>
        <v>92</v>
      </c>
      <c r="G621" s="11">
        <v>384776.93</v>
      </c>
      <c r="H621" s="12">
        <f t="shared" si="94"/>
        <v>0</v>
      </c>
      <c r="I621" s="13">
        <f t="shared" si="95"/>
        <v>0</v>
      </c>
      <c r="J621" s="12">
        <f t="shared" si="96"/>
        <v>0</v>
      </c>
      <c r="K621" s="12">
        <f t="shared" si="97"/>
        <v>0</v>
      </c>
      <c r="L621" s="12">
        <f t="shared" si="98"/>
        <v>0</v>
      </c>
      <c r="M621" s="17">
        <f t="shared" si="99"/>
        <v>384776.93</v>
      </c>
    </row>
    <row r="622" spans="1:13" x14ac:dyDescent="0.25">
      <c r="A622" s="9" t="s">
        <v>72</v>
      </c>
      <c r="B622" s="10" t="s">
        <v>16</v>
      </c>
      <c r="C622" s="10" t="str">
        <f t="shared" si="90"/>
        <v>4</v>
      </c>
      <c r="D622" s="10" t="str">
        <f t="shared" si="91"/>
        <v>4</v>
      </c>
      <c r="E622" s="10" t="str">
        <f t="shared" si="92"/>
        <v>90</v>
      </c>
      <c r="F622" s="10" t="str">
        <f t="shared" si="93"/>
        <v>52</v>
      </c>
      <c r="G622" s="11">
        <v>8979.48</v>
      </c>
      <c r="H622" s="12">
        <f t="shared" si="94"/>
        <v>0</v>
      </c>
      <c r="I622" s="13">
        <f t="shared" si="95"/>
        <v>8979.48</v>
      </c>
      <c r="J622" s="12">
        <f t="shared" si="96"/>
        <v>0</v>
      </c>
      <c r="K622" s="12">
        <f t="shared" si="97"/>
        <v>0</v>
      </c>
      <c r="L622" s="12">
        <f t="shared" si="98"/>
        <v>0</v>
      </c>
      <c r="M622" s="17">
        <f t="shared" si="99"/>
        <v>0</v>
      </c>
    </row>
    <row r="623" spans="1:13" x14ac:dyDescent="0.25">
      <c r="A623" s="9" t="s">
        <v>74</v>
      </c>
      <c r="B623" s="10" t="s">
        <v>75</v>
      </c>
      <c r="C623" s="10" t="str">
        <f t="shared" si="90"/>
        <v>3</v>
      </c>
      <c r="D623" s="10" t="str">
        <f t="shared" si="91"/>
        <v>2</v>
      </c>
      <c r="E623" s="10" t="str">
        <f t="shared" si="92"/>
        <v>90</v>
      </c>
      <c r="F623" s="10" t="str">
        <f t="shared" si="93"/>
        <v>21</v>
      </c>
      <c r="G623" s="11">
        <v>45683278.170000002</v>
      </c>
      <c r="H623" s="12">
        <f t="shared" si="94"/>
        <v>0</v>
      </c>
      <c r="I623" s="13">
        <f t="shared" si="95"/>
        <v>0</v>
      </c>
      <c r="J623" s="12">
        <f t="shared" si="96"/>
        <v>45683278.170000002</v>
      </c>
      <c r="K623" s="12">
        <f t="shared" si="97"/>
        <v>0</v>
      </c>
      <c r="L623" s="12">
        <f t="shared" si="98"/>
        <v>0</v>
      </c>
      <c r="M623" s="17">
        <f t="shared" si="99"/>
        <v>0</v>
      </c>
    </row>
    <row r="624" spans="1:13" x14ac:dyDescent="0.25">
      <c r="A624" s="9" t="s">
        <v>74</v>
      </c>
      <c r="B624" s="10" t="s">
        <v>106</v>
      </c>
      <c r="C624" s="10" t="str">
        <f t="shared" si="90"/>
        <v>3</v>
      </c>
      <c r="D624" s="10" t="str">
        <f t="shared" si="91"/>
        <v>2</v>
      </c>
      <c r="E624" s="10" t="str">
        <f t="shared" si="92"/>
        <v>90</v>
      </c>
      <c r="F624" s="10" t="str">
        <f t="shared" si="93"/>
        <v>22</v>
      </c>
      <c r="G624" s="11">
        <v>801421.56</v>
      </c>
      <c r="H624" s="12">
        <f t="shared" si="94"/>
        <v>0</v>
      </c>
      <c r="I624" s="13">
        <f t="shared" si="95"/>
        <v>0</v>
      </c>
      <c r="J624" s="12">
        <f t="shared" si="96"/>
        <v>801421.56</v>
      </c>
      <c r="K624" s="12">
        <f t="shared" si="97"/>
        <v>0</v>
      </c>
      <c r="L624" s="12">
        <f t="shared" si="98"/>
        <v>0</v>
      </c>
      <c r="M624" s="17">
        <f t="shared" si="99"/>
        <v>0</v>
      </c>
    </row>
    <row r="625" spans="1:13" x14ac:dyDescent="0.25">
      <c r="A625" s="9" t="s">
        <v>74</v>
      </c>
      <c r="B625" s="10" t="s">
        <v>29</v>
      </c>
      <c r="C625" s="10" t="str">
        <f t="shared" si="90"/>
        <v>3</v>
      </c>
      <c r="D625" s="10" t="str">
        <f t="shared" si="91"/>
        <v>3</v>
      </c>
      <c r="E625" s="10" t="str">
        <f t="shared" si="92"/>
        <v>20</v>
      </c>
      <c r="F625" s="10" t="str">
        <f t="shared" si="93"/>
        <v>47</v>
      </c>
      <c r="G625" s="11">
        <v>46038275.840000004</v>
      </c>
      <c r="H625" s="12">
        <f t="shared" si="94"/>
        <v>0</v>
      </c>
      <c r="I625" s="13">
        <f t="shared" si="95"/>
        <v>0</v>
      </c>
      <c r="J625" s="12">
        <f t="shared" si="96"/>
        <v>0</v>
      </c>
      <c r="K625" s="12">
        <f t="shared" si="97"/>
        <v>46038275.840000004</v>
      </c>
      <c r="L625" s="12">
        <f t="shared" si="98"/>
        <v>0</v>
      </c>
      <c r="M625" s="17">
        <f t="shared" si="99"/>
        <v>0</v>
      </c>
    </row>
    <row r="626" spans="1:13" x14ac:dyDescent="0.25">
      <c r="A626" s="9" t="s">
        <v>74</v>
      </c>
      <c r="B626" s="10" t="s">
        <v>32</v>
      </c>
      <c r="C626" s="10" t="str">
        <f t="shared" si="90"/>
        <v>3</v>
      </c>
      <c r="D626" s="10" t="str">
        <f t="shared" si="91"/>
        <v>3</v>
      </c>
      <c r="E626" s="10" t="str">
        <f t="shared" si="92"/>
        <v>90</v>
      </c>
      <c r="F626" s="10" t="str">
        <f t="shared" si="93"/>
        <v>91</v>
      </c>
      <c r="G626" s="11">
        <v>51364338.270000003</v>
      </c>
      <c r="H626" s="12">
        <f t="shared" si="94"/>
        <v>0</v>
      </c>
      <c r="I626" s="13">
        <f t="shared" si="95"/>
        <v>0</v>
      </c>
      <c r="J626" s="12">
        <f t="shared" si="96"/>
        <v>0</v>
      </c>
      <c r="K626" s="12">
        <f t="shared" si="97"/>
        <v>0</v>
      </c>
      <c r="L626" s="12">
        <f t="shared" si="98"/>
        <v>0</v>
      </c>
      <c r="M626" s="17">
        <f t="shared" si="99"/>
        <v>51364338.270000003</v>
      </c>
    </row>
    <row r="627" spans="1:13" x14ac:dyDescent="0.25">
      <c r="A627" s="9" t="s">
        <v>74</v>
      </c>
      <c r="B627" s="10" t="s">
        <v>12</v>
      </c>
      <c r="C627" s="10" t="str">
        <f t="shared" si="90"/>
        <v>3</v>
      </c>
      <c r="D627" s="10" t="str">
        <f t="shared" si="91"/>
        <v>3</v>
      </c>
      <c r="E627" s="10" t="str">
        <f t="shared" si="92"/>
        <v>90</v>
      </c>
      <c r="F627" s="10" t="str">
        <f t="shared" si="93"/>
        <v>93</v>
      </c>
      <c r="G627" s="11">
        <v>148230.94</v>
      </c>
      <c r="H627" s="12">
        <f t="shared" si="94"/>
        <v>0</v>
      </c>
      <c r="I627" s="13">
        <f t="shared" si="95"/>
        <v>0</v>
      </c>
      <c r="J627" s="12">
        <f t="shared" si="96"/>
        <v>0</v>
      </c>
      <c r="K627" s="12">
        <f t="shared" si="97"/>
        <v>0</v>
      </c>
      <c r="L627" s="12">
        <f t="shared" si="98"/>
        <v>0</v>
      </c>
      <c r="M627" s="17">
        <f t="shared" si="99"/>
        <v>148230.94</v>
      </c>
    </row>
    <row r="628" spans="1:13" x14ac:dyDescent="0.25">
      <c r="A628" s="9" t="s">
        <v>74</v>
      </c>
      <c r="B628" s="10" t="s">
        <v>110</v>
      </c>
      <c r="C628" s="10" t="str">
        <f t="shared" si="90"/>
        <v>4</v>
      </c>
      <c r="D628" s="10" t="str">
        <f t="shared" si="91"/>
        <v>5</v>
      </c>
      <c r="E628" s="10" t="str">
        <f t="shared" si="92"/>
        <v>90</v>
      </c>
      <c r="F628" s="10" t="str">
        <f t="shared" si="93"/>
        <v>65</v>
      </c>
      <c r="G628" s="11">
        <v>2911074.1</v>
      </c>
      <c r="H628" s="12">
        <f t="shared" si="94"/>
        <v>0</v>
      </c>
      <c r="I628" s="13">
        <f t="shared" si="95"/>
        <v>2911074.1</v>
      </c>
      <c r="J628" s="12">
        <f t="shared" si="96"/>
        <v>0</v>
      </c>
      <c r="K628" s="12">
        <f t="shared" si="97"/>
        <v>0</v>
      </c>
      <c r="L628" s="12">
        <f t="shared" si="98"/>
        <v>0</v>
      </c>
      <c r="M628" s="17">
        <f t="shared" si="99"/>
        <v>0</v>
      </c>
    </row>
    <row r="629" spans="1:13" x14ac:dyDescent="0.25">
      <c r="A629" s="9" t="s">
        <v>74</v>
      </c>
      <c r="B629" s="10" t="s">
        <v>76</v>
      </c>
      <c r="C629" s="10" t="str">
        <f t="shared" si="90"/>
        <v>4</v>
      </c>
      <c r="D629" s="10" t="str">
        <f t="shared" si="91"/>
        <v>6</v>
      </c>
      <c r="E629" s="10" t="str">
        <f t="shared" si="92"/>
        <v>90</v>
      </c>
      <c r="F629" s="10" t="str">
        <f t="shared" si="93"/>
        <v>71</v>
      </c>
      <c r="G629" s="11">
        <v>131999312.51000001</v>
      </c>
      <c r="H629" s="12">
        <f t="shared" si="94"/>
        <v>131999312.51000001</v>
      </c>
      <c r="I629" s="13">
        <f t="shared" si="95"/>
        <v>0</v>
      </c>
      <c r="J629" s="12">
        <f t="shared" si="96"/>
        <v>0</v>
      </c>
      <c r="K629" s="12">
        <f t="shared" si="97"/>
        <v>0</v>
      </c>
      <c r="L629" s="12">
        <f t="shared" si="98"/>
        <v>0</v>
      </c>
      <c r="M629" s="17">
        <f t="shared" si="99"/>
        <v>0</v>
      </c>
    </row>
    <row r="630" spans="1:13" x14ac:dyDescent="0.25">
      <c r="G630" s="14">
        <f>SUBTOTAL(9,G2:G629)</f>
        <v>6939369945.1000004</v>
      </c>
      <c r="H630" s="14">
        <f>SUBTOTAL(9,H2:H629)</f>
        <v>134107238.90000001</v>
      </c>
      <c r="I630" s="14">
        <f>SUBTOTAL(9,I2:I629)</f>
        <v>552676392.67999995</v>
      </c>
      <c r="J630" s="14">
        <f>SUBTOTAL(9,J2:J629)</f>
        <v>46747873.830000006</v>
      </c>
      <c r="K630" s="14">
        <f>SUBTOTAL(9,K2:K629)</f>
        <v>76502856.079999998</v>
      </c>
      <c r="L630" s="14">
        <f>SUBTOTAL(9,L2:L629)</f>
        <v>11515.84</v>
      </c>
      <c r="M630" s="14">
        <f>SUBTOTAL(9,M2:M629)</f>
        <v>6129324067.7700005</v>
      </c>
    </row>
    <row r="632" spans="1:13" x14ac:dyDescent="0.25">
      <c r="K632">
        <v>351120000</v>
      </c>
      <c r="L632" s="4">
        <v>5321538427.5799999</v>
      </c>
    </row>
    <row r="633" spans="1:13" x14ac:dyDescent="0.25">
      <c r="D633" s="3"/>
      <c r="K633">
        <v>351220101</v>
      </c>
      <c r="L633" s="4">
        <v>879162.46</v>
      </c>
    </row>
    <row r="634" spans="1:13" x14ac:dyDescent="0.25">
      <c r="D634" s="3"/>
    </row>
    <row r="635" spans="1:13" x14ac:dyDescent="0.25">
      <c r="L635" s="16">
        <f>SUM(L632:L634)</f>
        <v>5322417590.04</v>
      </c>
    </row>
    <row r="636" spans="1:13" x14ac:dyDescent="0.25">
      <c r="D636" s="3"/>
      <c r="J636" s="18" t="s">
        <v>120</v>
      </c>
      <c r="K636" s="18"/>
      <c r="L636" s="19">
        <f>L635+L630+K630</f>
        <v>5398931961.96</v>
      </c>
    </row>
  </sheetData>
  <autoFilter ref="A1:M629"/>
  <mergeCells count="1">
    <mergeCell ref="J636:K6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tabSelected="1" topLeftCell="A119" workbookViewId="0">
      <selection activeCell="A139" sqref="A139"/>
    </sheetView>
  </sheetViews>
  <sheetFormatPr defaultRowHeight="15" x14ac:dyDescent="0.25"/>
  <cols>
    <col min="1" max="1" width="14.28515625" bestFit="1" customWidth="1"/>
    <col min="2" max="2" width="14.42578125" customWidth="1"/>
    <col min="3" max="4" width="14.28515625" customWidth="1"/>
    <col min="5" max="5" width="22.140625" style="4" bestFit="1" customWidth="1"/>
    <col min="6" max="6" width="30.5703125" customWidth="1"/>
    <col min="7" max="7" width="21" style="4" customWidth="1"/>
    <col min="8" max="9" width="16" customWidth="1"/>
    <col min="10" max="10" width="17.85546875" customWidth="1"/>
    <col min="11" max="11" width="15" customWidth="1"/>
    <col min="12" max="12" width="21.140625" customWidth="1"/>
    <col min="13" max="13" width="19" customWidth="1"/>
  </cols>
  <sheetData>
    <row r="1" spans="1:13" ht="29.25" customHeight="1" x14ac:dyDescent="0.25">
      <c r="A1" s="5" t="s">
        <v>122</v>
      </c>
      <c r="B1" s="5" t="s">
        <v>111</v>
      </c>
      <c r="C1" s="5" t="s">
        <v>123</v>
      </c>
      <c r="D1" s="5" t="s">
        <v>124</v>
      </c>
      <c r="E1" s="6" t="s">
        <v>125</v>
      </c>
      <c r="F1" s="8" t="s">
        <v>126</v>
      </c>
      <c r="G1" s="8" t="s">
        <v>127</v>
      </c>
      <c r="H1" s="8" t="s">
        <v>128</v>
      </c>
      <c r="I1" s="8" t="s">
        <v>129</v>
      </c>
      <c r="J1" s="8" t="s">
        <v>130</v>
      </c>
      <c r="K1" s="8" t="s">
        <v>132</v>
      </c>
      <c r="L1" s="8" t="s">
        <v>133</v>
      </c>
      <c r="M1" s="24" t="s">
        <v>134</v>
      </c>
    </row>
    <row r="2" spans="1:13" x14ac:dyDescent="0.25">
      <c r="A2" s="9">
        <v>11120431</v>
      </c>
      <c r="B2" s="10" t="str">
        <f>MID(A2,1,1)</f>
        <v>1</v>
      </c>
      <c r="C2" s="10" t="str">
        <f>MID(A2,1,2)</f>
        <v>11</v>
      </c>
      <c r="D2" s="10" t="str">
        <f>MID(A2,1,3)</f>
        <v>111</v>
      </c>
      <c r="E2" s="12">
        <v>347659315.67000002</v>
      </c>
      <c r="F2" s="23">
        <f>IF(OR(C2="11",C2="91"),E2,0)</f>
        <v>347659315.67000002</v>
      </c>
      <c r="G2" s="23">
        <f>IF(OR(C2="12",C2="72"),E2,0)</f>
        <v>0</v>
      </c>
      <c r="H2" s="23">
        <f>IF(C2="13",E2,0)</f>
        <v>0</v>
      </c>
      <c r="I2" s="23">
        <f>IF(C2="16",E2,0)</f>
        <v>0</v>
      </c>
      <c r="J2" s="23">
        <f>IF(OR(C2="17",C2="97"),E2,0)</f>
        <v>0</v>
      </c>
      <c r="K2" s="23">
        <f>IF(C2="21",E2,0)</f>
        <v>0</v>
      </c>
      <c r="L2" s="12">
        <f>IF(C2="24",E2,0)</f>
        <v>0</v>
      </c>
      <c r="M2" s="17">
        <f>E2-SUM(F2:L2)</f>
        <v>0</v>
      </c>
    </row>
    <row r="3" spans="1:13" x14ac:dyDescent="0.25">
      <c r="A3" s="9">
        <v>11120500</v>
      </c>
      <c r="B3" s="10" t="str">
        <f t="shared" ref="B3:B66" si="0">MID(A3,1,1)</f>
        <v>1</v>
      </c>
      <c r="C3" s="10" t="str">
        <f t="shared" ref="C3:C66" si="1">MID(A3,1,2)</f>
        <v>11</v>
      </c>
      <c r="D3" s="10" t="str">
        <f t="shared" ref="D3:D66" si="2">MID(A3,1,3)</f>
        <v>111</v>
      </c>
      <c r="E3" s="12">
        <v>255311900.13999999</v>
      </c>
      <c r="F3" s="12">
        <f t="shared" ref="F3:F66" si="3">IF(OR(C3="11",C3="91"),E3,0)</f>
        <v>255311900.13999999</v>
      </c>
      <c r="G3" s="12">
        <f t="shared" ref="G3:G66" si="4">IF(OR(C3="12",C3="72"),E3,0)</f>
        <v>0</v>
      </c>
      <c r="H3" s="12">
        <f t="shared" ref="H3:H66" si="5">IF(C3="13",E3,0)</f>
        <v>0</v>
      </c>
      <c r="I3" s="12">
        <f t="shared" ref="I3:I66" si="6">IF(C3="16",E3,0)</f>
        <v>0</v>
      </c>
      <c r="J3" s="12">
        <f t="shared" ref="J3:J66" si="7">IF(OR(C3="17",C3="97"),E3,0)</f>
        <v>0</v>
      </c>
      <c r="K3" s="12">
        <f t="shared" ref="K3:K66" si="8">IF(C3="21",E3,0)</f>
        <v>0</v>
      </c>
      <c r="L3" s="12">
        <f t="shared" ref="L3:L66" si="9">IF(C3="24",E3,0)</f>
        <v>0</v>
      </c>
      <c r="M3" s="17">
        <f t="shared" ref="M3:M66" si="10">E3-SUM(F3:L3)</f>
        <v>0</v>
      </c>
    </row>
    <row r="4" spans="1:13" x14ac:dyDescent="0.25">
      <c r="A4" s="9">
        <v>11120700</v>
      </c>
      <c r="B4" s="10" t="str">
        <f t="shared" si="0"/>
        <v>1</v>
      </c>
      <c r="C4" s="10" t="str">
        <f t="shared" si="1"/>
        <v>11</v>
      </c>
      <c r="D4" s="10" t="str">
        <f t="shared" si="2"/>
        <v>111</v>
      </c>
      <c r="E4" s="12">
        <v>10024890.84</v>
      </c>
      <c r="F4" s="12">
        <f t="shared" si="3"/>
        <v>10024890.84</v>
      </c>
      <c r="G4" s="12">
        <f t="shared" si="4"/>
        <v>0</v>
      </c>
      <c r="H4" s="12">
        <f t="shared" si="5"/>
        <v>0</v>
      </c>
      <c r="I4" s="12">
        <f t="shared" si="6"/>
        <v>0</v>
      </c>
      <c r="J4" s="12">
        <f t="shared" si="7"/>
        <v>0</v>
      </c>
      <c r="K4" s="12">
        <f t="shared" si="8"/>
        <v>0</v>
      </c>
      <c r="L4" s="12">
        <f t="shared" si="9"/>
        <v>0</v>
      </c>
      <c r="M4" s="17">
        <f t="shared" si="10"/>
        <v>0</v>
      </c>
    </row>
    <row r="5" spans="1:13" x14ac:dyDescent="0.25">
      <c r="A5" s="9">
        <v>11130200</v>
      </c>
      <c r="B5" s="10" t="str">
        <f t="shared" si="0"/>
        <v>1</v>
      </c>
      <c r="C5" s="10" t="str">
        <f t="shared" si="1"/>
        <v>11</v>
      </c>
      <c r="D5" s="10" t="str">
        <f t="shared" si="2"/>
        <v>111</v>
      </c>
      <c r="E5" s="12">
        <v>3283719481.7399998</v>
      </c>
      <c r="F5" s="12">
        <f t="shared" si="3"/>
        <v>3283719481.7399998</v>
      </c>
      <c r="G5" s="12">
        <f t="shared" si="4"/>
        <v>0</v>
      </c>
      <c r="H5" s="12">
        <f t="shared" si="5"/>
        <v>0</v>
      </c>
      <c r="I5" s="12">
        <f t="shared" si="6"/>
        <v>0</v>
      </c>
      <c r="J5" s="12">
        <f t="shared" si="7"/>
        <v>0</v>
      </c>
      <c r="K5" s="12">
        <f t="shared" si="8"/>
        <v>0</v>
      </c>
      <c r="L5" s="12">
        <f t="shared" si="9"/>
        <v>0</v>
      </c>
      <c r="M5" s="17">
        <f t="shared" si="10"/>
        <v>0</v>
      </c>
    </row>
    <row r="6" spans="1:13" x14ac:dyDescent="0.25">
      <c r="A6" s="9">
        <v>11211700</v>
      </c>
      <c r="B6" s="10" t="str">
        <f t="shared" si="0"/>
        <v>1</v>
      </c>
      <c r="C6" s="10" t="str">
        <f t="shared" si="1"/>
        <v>11</v>
      </c>
      <c r="D6" s="10" t="str">
        <f t="shared" si="2"/>
        <v>112</v>
      </c>
      <c r="E6" s="12">
        <v>284233.34999999998</v>
      </c>
      <c r="F6" s="12">
        <f t="shared" si="3"/>
        <v>284233.34999999998</v>
      </c>
      <c r="G6" s="12">
        <f t="shared" si="4"/>
        <v>0</v>
      </c>
      <c r="H6" s="12">
        <f t="shared" si="5"/>
        <v>0</v>
      </c>
      <c r="I6" s="12">
        <f t="shared" si="6"/>
        <v>0</v>
      </c>
      <c r="J6" s="12">
        <f t="shared" si="7"/>
        <v>0</v>
      </c>
      <c r="K6" s="12">
        <f t="shared" si="8"/>
        <v>0</v>
      </c>
      <c r="L6" s="12">
        <f t="shared" si="9"/>
        <v>0</v>
      </c>
      <c r="M6" s="17">
        <f t="shared" si="10"/>
        <v>0</v>
      </c>
    </row>
    <row r="7" spans="1:13" x14ac:dyDescent="0.25">
      <c r="A7" s="9">
        <v>11212100</v>
      </c>
      <c r="B7" s="10" t="str">
        <f t="shared" si="0"/>
        <v>1</v>
      </c>
      <c r="C7" s="10" t="str">
        <f t="shared" si="1"/>
        <v>11</v>
      </c>
      <c r="D7" s="10" t="str">
        <f t="shared" si="2"/>
        <v>112</v>
      </c>
      <c r="E7" s="12">
        <v>10332333.720000001</v>
      </c>
      <c r="F7" s="12">
        <f t="shared" si="3"/>
        <v>10332333.720000001</v>
      </c>
      <c r="G7" s="12">
        <f t="shared" si="4"/>
        <v>0</v>
      </c>
      <c r="H7" s="12">
        <f t="shared" si="5"/>
        <v>0</v>
      </c>
      <c r="I7" s="12">
        <f t="shared" si="6"/>
        <v>0</v>
      </c>
      <c r="J7" s="12">
        <f t="shared" si="7"/>
        <v>0</v>
      </c>
      <c r="K7" s="12">
        <f t="shared" si="8"/>
        <v>0</v>
      </c>
      <c r="L7" s="12">
        <f t="shared" si="9"/>
        <v>0</v>
      </c>
      <c r="M7" s="17">
        <f t="shared" si="10"/>
        <v>0</v>
      </c>
    </row>
    <row r="8" spans="1:13" x14ac:dyDescent="0.25">
      <c r="A8" s="9">
        <v>11219901</v>
      </c>
      <c r="B8" s="10" t="str">
        <f t="shared" si="0"/>
        <v>1</v>
      </c>
      <c r="C8" s="10" t="str">
        <f t="shared" si="1"/>
        <v>11</v>
      </c>
      <c r="D8" s="10" t="str">
        <f t="shared" si="2"/>
        <v>112</v>
      </c>
      <c r="E8" s="12">
        <v>306911.51</v>
      </c>
      <c r="F8" s="12">
        <f t="shared" si="3"/>
        <v>306911.51</v>
      </c>
      <c r="G8" s="12">
        <f t="shared" si="4"/>
        <v>0</v>
      </c>
      <c r="H8" s="12">
        <f t="shared" si="5"/>
        <v>0</v>
      </c>
      <c r="I8" s="12">
        <f t="shared" si="6"/>
        <v>0</v>
      </c>
      <c r="J8" s="12">
        <f t="shared" si="7"/>
        <v>0</v>
      </c>
      <c r="K8" s="12">
        <f t="shared" si="8"/>
        <v>0</v>
      </c>
      <c r="L8" s="12">
        <f t="shared" si="9"/>
        <v>0</v>
      </c>
      <c r="M8" s="17">
        <f t="shared" si="10"/>
        <v>0</v>
      </c>
    </row>
    <row r="9" spans="1:13" x14ac:dyDescent="0.25">
      <c r="A9" s="9">
        <v>11220200</v>
      </c>
      <c r="B9" s="10" t="str">
        <f t="shared" si="0"/>
        <v>1</v>
      </c>
      <c r="C9" s="10" t="str">
        <f t="shared" si="1"/>
        <v>11</v>
      </c>
      <c r="D9" s="10" t="str">
        <f t="shared" si="2"/>
        <v>112</v>
      </c>
      <c r="E9" s="12">
        <v>0</v>
      </c>
      <c r="F9" s="12">
        <f t="shared" si="3"/>
        <v>0</v>
      </c>
      <c r="G9" s="12">
        <f t="shared" si="4"/>
        <v>0</v>
      </c>
      <c r="H9" s="12">
        <f t="shared" si="5"/>
        <v>0</v>
      </c>
      <c r="I9" s="12">
        <f t="shared" si="6"/>
        <v>0</v>
      </c>
      <c r="J9" s="12">
        <f t="shared" si="7"/>
        <v>0</v>
      </c>
      <c r="K9" s="12">
        <f t="shared" si="8"/>
        <v>0</v>
      </c>
      <c r="L9" s="12">
        <f t="shared" si="9"/>
        <v>0</v>
      </c>
      <c r="M9" s="17">
        <f t="shared" si="10"/>
        <v>0</v>
      </c>
    </row>
    <row r="10" spans="1:13" x14ac:dyDescent="0.25">
      <c r="A10" s="9">
        <v>11220800</v>
      </c>
      <c r="B10" s="10" t="str">
        <f t="shared" si="0"/>
        <v>1</v>
      </c>
      <c r="C10" s="10" t="str">
        <f t="shared" si="1"/>
        <v>11</v>
      </c>
      <c r="D10" s="10" t="str">
        <f t="shared" si="2"/>
        <v>112</v>
      </c>
      <c r="E10" s="12">
        <v>34767630.890000001</v>
      </c>
      <c r="F10" s="12">
        <f t="shared" si="3"/>
        <v>34767630.890000001</v>
      </c>
      <c r="G10" s="12">
        <f t="shared" si="4"/>
        <v>0</v>
      </c>
      <c r="H10" s="12">
        <f t="shared" si="5"/>
        <v>0</v>
      </c>
      <c r="I10" s="12">
        <f t="shared" si="6"/>
        <v>0</v>
      </c>
      <c r="J10" s="12">
        <f t="shared" si="7"/>
        <v>0</v>
      </c>
      <c r="K10" s="12">
        <f t="shared" si="8"/>
        <v>0</v>
      </c>
      <c r="L10" s="12">
        <f t="shared" si="9"/>
        <v>0</v>
      </c>
      <c r="M10" s="17">
        <f t="shared" si="10"/>
        <v>0</v>
      </c>
    </row>
    <row r="11" spans="1:13" x14ac:dyDescent="0.25">
      <c r="A11" s="9">
        <v>11222900</v>
      </c>
      <c r="B11" s="10" t="str">
        <f t="shared" si="0"/>
        <v>1</v>
      </c>
      <c r="C11" s="10" t="str">
        <f t="shared" si="1"/>
        <v>11</v>
      </c>
      <c r="D11" s="10" t="str">
        <f t="shared" si="2"/>
        <v>112</v>
      </c>
      <c r="E11" s="12">
        <v>38175635.609999999</v>
      </c>
      <c r="F11" s="12">
        <f t="shared" si="3"/>
        <v>38175635.609999999</v>
      </c>
      <c r="G11" s="12">
        <f t="shared" si="4"/>
        <v>0</v>
      </c>
      <c r="H11" s="12">
        <f t="shared" si="5"/>
        <v>0</v>
      </c>
      <c r="I11" s="12">
        <f t="shared" si="6"/>
        <v>0</v>
      </c>
      <c r="J11" s="12">
        <f t="shared" si="7"/>
        <v>0</v>
      </c>
      <c r="K11" s="12">
        <f t="shared" si="8"/>
        <v>0</v>
      </c>
      <c r="L11" s="12">
        <f t="shared" si="9"/>
        <v>0</v>
      </c>
      <c r="M11" s="17">
        <f t="shared" si="10"/>
        <v>0</v>
      </c>
    </row>
    <row r="12" spans="1:13" x14ac:dyDescent="0.25">
      <c r="A12" s="9">
        <v>11229901</v>
      </c>
      <c r="B12" s="10" t="str">
        <f t="shared" si="0"/>
        <v>1</v>
      </c>
      <c r="C12" s="10" t="str">
        <f t="shared" si="1"/>
        <v>11</v>
      </c>
      <c r="D12" s="10" t="str">
        <f t="shared" si="2"/>
        <v>112</v>
      </c>
      <c r="E12" s="12">
        <v>431445.94</v>
      </c>
      <c r="F12" s="12">
        <f t="shared" si="3"/>
        <v>431445.94</v>
      </c>
      <c r="G12" s="12">
        <f t="shared" si="4"/>
        <v>0</v>
      </c>
      <c r="H12" s="12">
        <f t="shared" si="5"/>
        <v>0</v>
      </c>
      <c r="I12" s="12">
        <f t="shared" si="6"/>
        <v>0</v>
      </c>
      <c r="J12" s="12">
        <f t="shared" si="7"/>
        <v>0</v>
      </c>
      <c r="K12" s="12">
        <f t="shared" si="8"/>
        <v>0</v>
      </c>
      <c r="L12" s="12">
        <f t="shared" si="9"/>
        <v>0</v>
      </c>
      <c r="M12" s="17">
        <f t="shared" si="10"/>
        <v>0</v>
      </c>
    </row>
    <row r="13" spans="1:13" x14ac:dyDescent="0.25">
      <c r="A13" s="9">
        <v>11229902</v>
      </c>
      <c r="B13" s="10" t="str">
        <f t="shared" si="0"/>
        <v>1</v>
      </c>
      <c r="C13" s="10" t="str">
        <f t="shared" si="1"/>
        <v>11</v>
      </c>
      <c r="D13" s="10" t="str">
        <f t="shared" si="2"/>
        <v>112</v>
      </c>
      <c r="E13" s="12">
        <v>9670046.6400000006</v>
      </c>
      <c r="F13" s="12">
        <f t="shared" si="3"/>
        <v>9670046.6400000006</v>
      </c>
      <c r="G13" s="12">
        <f t="shared" si="4"/>
        <v>0</v>
      </c>
      <c r="H13" s="12">
        <f t="shared" si="5"/>
        <v>0</v>
      </c>
      <c r="I13" s="12">
        <f t="shared" si="6"/>
        <v>0</v>
      </c>
      <c r="J13" s="12">
        <f t="shared" si="7"/>
        <v>0</v>
      </c>
      <c r="K13" s="12">
        <f t="shared" si="8"/>
        <v>0</v>
      </c>
      <c r="L13" s="12">
        <f t="shared" si="9"/>
        <v>0</v>
      </c>
      <c r="M13" s="17">
        <f t="shared" si="10"/>
        <v>0</v>
      </c>
    </row>
    <row r="14" spans="1:13" x14ac:dyDescent="0.25">
      <c r="A14" s="9">
        <v>11229903</v>
      </c>
      <c r="B14" s="10" t="str">
        <f t="shared" si="0"/>
        <v>1</v>
      </c>
      <c r="C14" s="10" t="str">
        <f t="shared" si="1"/>
        <v>11</v>
      </c>
      <c r="D14" s="10" t="str">
        <f t="shared" si="2"/>
        <v>112</v>
      </c>
      <c r="E14" s="12">
        <v>4577920.78</v>
      </c>
      <c r="F14" s="12">
        <f t="shared" si="3"/>
        <v>4577920.78</v>
      </c>
      <c r="G14" s="12">
        <f t="shared" si="4"/>
        <v>0</v>
      </c>
      <c r="H14" s="12">
        <f t="shared" si="5"/>
        <v>0</v>
      </c>
      <c r="I14" s="12">
        <f t="shared" si="6"/>
        <v>0</v>
      </c>
      <c r="J14" s="12">
        <f t="shared" si="7"/>
        <v>0</v>
      </c>
      <c r="K14" s="12">
        <f t="shared" si="8"/>
        <v>0</v>
      </c>
      <c r="L14" s="12">
        <f t="shared" si="9"/>
        <v>0</v>
      </c>
      <c r="M14" s="17">
        <f t="shared" si="10"/>
        <v>0</v>
      </c>
    </row>
    <row r="15" spans="1:13" x14ac:dyDescent="0.25">
      <c r="A15" s="9">
        <v>11229904</v>
      </c>
      <c r="B15" s="10" t="str">
        <f t="shared" si="0"/>
        <v>1</v>
      </c>
      <c r="C15" s="10" t="str">
        <f t="shared" si="1"/>
        <v>11</v>
      </c>
      <c r="D15" s="10" t="str">
        <f t="shared" si="2"/>
        <v>112</v>
      </c>
      <c r="E15" s="12">
        <v>1583017.58</v>
      </c>
      <c r="F15" s="12">
        <f t="shared" si="3"/>
        <v>1583017.58</v>
      </c>
      <c r="G15" s="12">
        <f t="shared" si="4"/>
        <v>0</v>
      </c>
      <c r="H15" s="12">
        <f t="shared" si="5"/>
        <v>0</v>
      </c>
      <c r="I15" s="12">
        <f t="shared" si="6"/>
        <v>0</v>
      </c>
      <c r="J15" s="12">
        <f t="shared" si="7"/>
        <v>0</v>
      </c>
      <c r="K15" s="12">
        <f t="shared" si="8"/>
        <v>0</v>
      </c>
      <c r="L15" s="12">
        <f t="shared" si="9"/>
        <v>0</v>
      </c>
      <c r="M15" s="17">
        <f t="shared" si="10"/>
        <v>0</v>
      </c>
    </row>
    <row r="16" spans="1:13" x14ac:dyDescent="0.25">
      <c r="A16" s="9">
        <v>11229905</v>
      </c>
      <c r="B16" s="10" t="str">
        <f t="shared" si="0"/>
        <v>1</v>
      </c>
      <c r="C16" s="10" t="str">
        <f t="shared" si="1"/>
        <v>11</v>
      </c>
      <c r="D16" s="10" t="str">
        <f t="shared" si="2"/>
        <v>112</v>
      </c>
      <c r="E16" s="12">
        <v>68685.11</v>
      </c>
      <c r="F16" s="12">
        <f t="shared" si="3"/>
        <v>68685.11</v>
      </c>
      <c r="G16" s="12">
        <f t="shared" si="4"/>
        <v>0</v>
      </c>
      <c r="H16" s="12">
        <f t="shared" si="5"/>
        <v>0</v>
      </c>
      <c r="I16" s="12">
        <f t="shared" si="6"/>
        <v>0</v>
      </c>
      <c r="J16" s="12">
        <f t="shared" si="7"/>
        <v>0</v>
      </c>
      <c r="K16" s="12">
        <f t="shared" si="8"/>
        <v>0</v>
      </c>
      <c r="L16" s="12">
        <f t="shared" si="9"/>
        <v>0</v>
      </c>
      <c r="M16" s="17">
        <f t="shared" si="10"/>
        <v>0</v>
      </c>
    </row>
    <row r="17" spans="1:13" x14ac:dyDescent="0.25">
      <c r="A17" s="9">
        <v>11229907</v>
      </c>
      <c r="B17" s="10" t="str">
        <f t="shared" si="0"/>
        <v>1</v>
      </c>
      <c r="C17" s="10" t="str">
        <f t="shared" si="1"/>
        <v>11</v>
      </c>
      <c r="D17" s="10" t="str">
        <f t="shared" si="2"/>
        <v>112</v>
      </c>
      <c r="E17" s="12">
        <v>8636.92</v>
      </c>
      <c r="F17" s="12">
        <f t="shared" si="3"/>
        <v>8636.92</v>
      </c>
      <c r="G17" s="12">
        <f t="shared" si="4"/>
        <v>0</v>
      </c>
      <c r="H17" s="12">
        <f t="shared" si="5"/>
        <v>0</v>
      </c>
      <c r="I17" s="12">
        <f t="shared" si="6"/>
        <v>0</v>
      </c>
      <c r="J17" s="12">
        <f t="shared" si="7"/>
        <v>0</v>
      </c>
      <c r="K17" s="12">
        <f t="shared" si="8"/>
        <v>0</v>
      </c>
      <c r="L17" s="12">
        <f t="shared" si="9"/>
        <v>0</v>
      </c>
      <c r="M17" s="17">
        <f t="shared" si="10"/>
        <v>0</v>
      </c>
    </row>
    <row r="18" spans="1:13" x14ac:dyDescent="0.25">
      <c r="A18" s="9">
        <v>11229909</v>
      </c>
      <c r="B18" s="10" t="str">
        <f t="shared" si="0"/>
        <v>1</v>
      </c>
      <c r="C18" s="10" t="str">
        <f t="shared" si="1"/>
        <v>11</v>
      </c>
      <c r="D18" s="10" t="str">
        <f t="shared" si="2"/>
        <v>112</v>
      </c>
      <c r="E18" s="12">
        <v>5766391.2400000002</v>
      </c>
      <c r="F18" s="12">
        <f t="shared" si="3"/>
        <v>5766391.2400000002</v>
      </c>
      <c r="G18" s="12">
        <f t="shared" si="4"/>
        <v>0</v>
      </c>
      <c r="H18" s="12">
        <f t="shared" si="5"/>
        <v>0</v>
      </c>
      <c r="I18" s="12">
        <f t="shared" si="6"/>
        <v>0</v>
      </c>
      <c r="J18" s="12">
        <f t="shared" si="7"/>
        <v>0</v>
      </c>
      <c r="K18" s="12">
        <f t="shared" si="8"/>
        <v>0</v>
      </c>
      <c r="L18" s="12">
        <f t="shared" si="9"/>
        <v>0</v>
      </c>
      <c r="M18" s="17">
        <f t="shared" si="10"/>
        <v>0</v>
      </c>
    </row>
    <row r="19" spans="1:13" x14ac:dyDescent="0.25">
      <c r="A19" s="9">
        <v>12102901</v>
      </c>
      <c r="B19" s="10" t="str">
        <f t="shared" si="0"/>
        <v>1</v>
      </c>
      <c r="C19" s="10" t="str">
        <f t="shared" si="1"/>
        <v>12</v>
      </c>
      <c r="D19" s="10" t="str">
        <f t="shared" si="2"/>
        <v>121</v>
      </c>
      <c r="E19" s="12">
        <v>1358336.44</v>
      </c>
      <c r="F19" s="12">
        <f t="shared" si="3"/>
        <v>0</v>
      </c>
      <c r="G19" s="12">
        <f t="shared" si="4"/>
        <v>1358336.44</v>
      </c>
      <c r="H19" s="12">
        <f t="shared" si="5"/>
        <v>0</v>
      </c>
      <c r="I19" s="12">
        <f t="shared" si="6"/>
        <v>0</v>
      </c>
      <c r="J19" s="12">
        <f t="shared" si="7"/>
        <v>0</v>
      </c>
      <c r="K19" s="12">
        <f t="shared" si="8"/>
        <v>0</v>
      </c>
      <c r="L19" s="12">
        <f t="shared" si="9"/>
        <v>0</v>
      </c>
      <c r="M19" s="17">
        <f t="shared" si="10"/>
        <v>0</v>
      </c>
    </row>
    <row r="20" spans="1:13" x14ac:dyDescent="0.25">
      <c r="A20" s="9">
        <v>12102907</v>
      </c>
      <c r="B20" s="10" t="str">
        <f t="shared" si="0"/>
        <v>1</v>
      </c>
      <c r="C20" s="10" t="str">
        <f t="shared" si="1"/>
        <v>12</v>
      </c>
      <c r="D20" s="10" t="str">
        <f t="shared" si="2"/>
        <v>121</v>
      </c>
      <c r="E20" s="12">
        <v>245033520.00999999</v>
      </c>
      <c r="F20" s="12">
        <f t="shared" si="3"/>
        <v>0</v>
      </c>
      <c r="G20" s="12">
        <f t="shared" si="4"/>
        <v>245033520.00999999</v>
      </c>
      <c r="H20" s="12">
        <f t="shared" si="5"/>
        <v>0</v>
      </c>
      <c r="I20" s="12">
        <f t="shared" si="6"/>
        <v>0</v>
      </c>
      <c r="J20" s="12">
        <f t="shared" si="7"/>
        <v>0</v>
      </c>
      <c r="K20" s="12">
        <f t="shared" si="8"/>
        <v>0</v>
      </c>
      <c r="L20" s="12">
        <f t="shared" si="9"/>
        <v>0</v>
      </c>
      <c r="M20" s="17">
        <f t="shared" si="10"/>
        <v>0</v>
      </c>
    </row>
    <row r="21" spans="1:13" x14ac:dyDescent="0.25">
      <c r="A21" s="9">
        <v>12102908</v>
      </c>
      <c r="B21" s="10" t="str">
        <f t="shared" si="0"/>
        <v>1</v>
      </c>
      <c r="C21" s="10" t="str">
        <f t="shared" si="1"/>
        <v>12</v>
      </c>
      <c r="D21" s="10" t="str">
        <f t="shared" si="2"/>
        <v>121</v>
      </c>
      <c r="E21" s="12">
        <v>34533146.710000001</v>
      </c>
      <c r="F21" s="12">
        <f t="shared" si="3"/>
        <v>0</v>
      </c>
      <c r="G21" s="12">
        <f t="shared" si="4"/>
        <v>34533146.710000001</v>
      </c>
      <c r="H21" s="12">
        <f t="shared" si="5"/>
        <v>0</v>
      </c>
      <c r="I21" s="12">
        <f t="shared" si="6"/>
        <v>0</v>
      </c>
      <c r="J21" s="12">
        <f t="shared" si="7"/>
        <v>0</v>
      </c>
      <c r="K21" s="12">
        <f t="shared" si="8"/>
        <v>0</v>
      </c>
      <c r="L21" s="12">
        <f t="shared" si="9"/>
        <v>0</v>
      </c>
      <c r="M21" s="17">
        <f t="shared" si="10"/>
        <v>0</v>
      </c>
    </row>
    <row r="22" spans="1:13" x14ac:dyDescent="0.25">
      <c r="A22" s="9">
        <v>12102909</v>
      </c>
      <c r="B22" s="10" t="str">
        <f t="shared" si="0"/>
        <v>1</v>
      </c>
      <c r="C22" s="10" t="str">
        <f t="shared" si="1"/>
        <v>12</v>
      </c>
      <c r="D22" s="10" t="str">
        <f t="shared" si="2"/>
        <v>121</v>
      </c>
      <c r="E22" s="12">
        <v>6095394.6399999997</v>
      </c>
      <c r="F22" s="12">
        <f t="shared" si="3"/>
        <v>0</v>
      </c>
      <c r="G22" s="12">
        <f t="shared" si="4"/>
        <v>6095394.6399999997</v>
      </c>
      <c r="H22" s="12">
        <f t="shared" si="5"/>
        <v>0</v>
      </c>
      <c r="I22" s="12">
        <f t="shared" si="6"/>
        <v>0</v>
      </c>
      <c r="J22" s="12">
        <f t="shared" si="7"/>
        <v>0</v>
      </c>
      <c r="K22" s="12">
        <f t="shared" si="8"/>
        <v>0</v>
      </c>
      <c r="L22" s="12">
        <f t="shared" si="9"/>
        <v>0</v>
      </c>
      <c r="M22" s="17">
        <f t="shared" si="10"/>
        <v>0</v>
      </c>
    </row>
    <row r="23" spans="1:13" x14ac:dyDescent="0.25">
      <c r="A23" s="9">
        <v>12102910</v>
      </c>
      <c r="B23" s="10" t="str">
        <f t="shared" si="0"/>
        <v>1</v>
      </c>
      <c r="C23" s="10" t="str">
        <f t="shared" si="1"/>
        <v>12</v>
      </c>
      <c r="D23" s="10" t="str">
        <f t="shared" si="2"/>
        <v>121</v>
      </c>
      <c r="E23" s="12">
        <v>2873071.43</v>
      </c>
      <c r="F23" s="12">
        <f t="shared" si="3"/>
        <v>0</v>
      </c>
      <c r="G23" s="12">
        <f t="shared" si="4"/>
        <v>2873071.43</v>
      </c>
      <c r="H23" s="12">
        <f t="shared" si="5"/>
        <v>0</v>
      </c>
      <c r="I23" s="12">
        <f t="shared" si="6"/>
        <v>0</v>
      </c>
      <c r="J23" s="12">
        <f t="shared" si="7"/>
        <v>0</v>
      </c>
      <c r="K23" s="12">
        <f t="shared" si="8"/>
        <v>0</v>
      </c>
      <c r="L23" s="12">
        <f t="shared" si="9"/>
        <v>0</v>
      </c>
      <c r="M23" s="17">
        <f t="shared" si="10"/>
        <v>0</v>
      </c>
    </row>
    <row r="24" spans="1:13" x14ac:dyDescent="0.25">
      <c r="A24" s="9">
        <v>12102911</v>
      </c>
      <c r="B24" s="10" t="str">
        <f t="shared" si="0"/>
        <v>1</v>
      </c>
      <c r="C24" s="10" t="str">
        <f t="shared" si="1"/>
        <v>12</v>
      </c>
      <c r="D24" s="10" t="str">
        <f t="shared" si="2"/>
        <v>121</v>
      </c>
      <c r="E24" s="12">
        <v>1483787.31</v>
      </c>
      <c r="F24" s="12">
        <f t="shared" si="3"/>
        <v>0</v>
      </c>
      <c r="G24" s="12">
        <f t="shared" si="4"/>
        <v>1483787.31</v>
      </c>
      <c r="H24" s="12">
        <f t="shared" si="5"/>
        <v>0</v>
      </c>
      <c r="I24" s="12">
        <f t="shared" si="6"/>
        <v>0</v>
      </c>
      <c r="J24" s="12">
        <f t="shared" si="7"/>
        <v>0</v>
      </c>
      <c r="K24" s="12">
        <f t="shared" si="8"/>
        <v>0</v>
      </c>
      <c r="L24" s="12">
        <f t="shared" si="9"/>
        <v>0</v>
      </c>
      <c r="M24" s="17">
        <f t="shared" si="10"/>
        <v>0</v>
      </c>
    </row>
    <row r="25" spans="1:13" x14ac:dyDescent="0.25">
      <c r="A25" s="9">
        <v>12102912</v>
      </c>
      <c r="B25" s="10" t="str">
        <f t="shared" si="0"/>
        <v>1</v>
      </c>
      <c r="C25" s="10" t="str">
        <f t="shared" si="1"/>
        <v>12</v>
      </c>
      <c r="D25" s="10" t="str">
        <f t="shared" si="2"/>
        <v>121</v>
      </c>
      <c r="E25" s="12">
        <v>44974.58</v>
      </c>
      <c r="F25" s="12">
        <f t="shared" si="3"/>
        <v>0</v>
      </c>
      <c r="G25" s="12">
        <f t="shared" si="4"/>
        <v>44974.58</v>
      </c>
      <c r="H25" s="12">
        <f t="shared" si="5"/>
        <v>0</v>
      </c>
      <c r="I25" s="12">
        <f t="shared" si="6"/>
        <v>0</v>
      </c>
      <c r="J25" s="12">
        <f t="shared" si="7"/>
        <v>0</v>
      </c>
      <c r="K25" s="12">
        <f t="shared" si="8"/>
        <v>0</v>
      </c>
      <c r="L25" s="12">
        <f t="shared" si="9"/>
        <v>0</v>
      </c>
      <c r="M25" s="17">
        <f t="shared" si="10"/>
        <v>0</v>
      </c>
    </row>
    <row r="26" spans="1:13" x14ac:dyDescent="0.25">
      <c r="A26" s="9">
        <v>12104600</v>
      </c>
      <c r="B26" s="10" t="str">
        <f t="shared" si="0"/>
        <v>1</v>
      </c>
      <c r="C26" s="10" t="str">
        <f t="shared" si="1"/>
        <v>12</v>
      </c>
      <c r="D26" s="10" t="str">
        <f t="shared" si="2"/>
        <v>121</v>
      </c>
      <c r="E26" s="12">
        <v>263022.95</v>
      </c>
      <c r="F26" s="12">
        <f t="shared" si="3"/>
        <v>0</v>
      </c>
      <c r="G26" s="12">
        <f t="shared" si="4"/>
        <v>263022.95</v>
      </c>
      <c r="H26" s="12">
        <f t="shared" si="5"/>
        <v>0</v>
      </c>
      <c r="I26" s="12">
        <f t="shared" si="6"/>
        <v>0</v>
      </c>
      <c r="J26" s="12">
        <f t="shared" si="7"/>
        <v>0</v>
      </c>
      <c r="K26" s="12">
        <f t="shared" si="8"/>
        <v>0</v>
      </c>
      <c r="L26" s="12">
        <f t="shared" si="9"/>
        <v>0</v>
      </c>
      <c r="M26" s="17">
        <f t="shared" si="10"/>
        <v>0</v>
      </c>
    </row>
    <row r="27" spans="1:13" x14ac:dyDescent="0.25">
      <c r="A27" s="9">
        <v>13110100</v>
      </c>
      <c r="B27" s="10" t="str">
        <f t="shared" si="0"/>
        <v>1</v>
      </c>
      <c r="C27" s="10" t="str">
        <f t="shared" si="1"/>
        <v>13</v>
      </c>
      <c r="D27" s="10" t="str">
        <f t="shared" si="2"/>
        <v>131</v>
      </c>
      <c r="E27" s="12">
        <v>386830.76</v>
      </c>
      <c r="F27" s="12">
        <f t="shared" si="3"/>
        <v>0</v>
      </c>
      <c r="G27" s="12">
        <f t="shared" si="4"/>
        <v>0</v>
      </c>
      <c r="H27" s="12">
        <f t="shared" si="5"/>
        <v>386830.76</v>
      </c>
      <c r="I27" s="12">
        <f t="shared" si="6"/>
        <v>0</v>
      </c>
      <c r="J27" s="12">
        <f t="shared" si="7"/>
        <v>0</v>
      </c>
      <c r="K27" s="12">
        <f t="shared" si="8"/>
        <v>0</v>
      </c>
      <c r="L27" s="12">
        <f t="shared" si="9"/>
        <v>0</v>
      </c>
      <c r="M27" s="17">
        <f t="shared" si="10"/>
        <v>0</v>
      </c>
    </row>
    <row r="28" spans="1:13" x14ac:dyDescent="0.25">
      <c r="A28" s="9">
        <v>13250102</v>
      </c>
      <c r="B28" s="10" t="str">
        <f t="shared" si="0"/>
        <v>1</v>
      </c>
      <c r="C28" s="10" t="str">
        <f t="shared" si="1"/>
        <v>13</v>
      </c>
      <c r="D28" s="10" t="str">
        <f t="shared" si="2"/>
        <v>132</v>
      </c>
      <c r="E28" s="12">
        <v>3399315.07</v>
      </c>
      <c r="F28" s="12">
        <f t="shared" si="3"/>
        <v>0</v>
      </c>
      <c r="G28" s="12">
        <f t="shared" si="4"/>
        <v>0</v>
      </c>
      <c r="H28" s="12">
        <f t="shared" si="5"/>
        <v>3399315.07</v>
      </c>
      <c r="I28" s="12">
        <f t="shared" si="6"/>
        <v>0</v>
      </c>
      <c r="J28" s="12">
        <f t="shared" si="7"/>
        <v>0</v>
      </c>
      <c r="K28" s="12">
        <f t="shared" si="8"/>
        <v>0</v>
      </c>
      <c r="L28" s="12">
        <f t="shared" si="9"/>
        <v>0</v>
      </c>
      <c r="M28" s="17">
        <f t="shared" si="10"/>
        <v>0</v>
      </c>
    </row>
    <row r="29" spans="1:13" x14ac:dyDescent="0.25">
      <c r="A29" s="9">
        <v>13250103</v>
      </c>
      <c r="B29" s="10" t="str">
        <f t="shared" si="0"/>
        <v>1</v>
      </c>
      <c r="C29" s="10" t="str">
        <f t="shared" si="1"/>
        <v>13</v>
      </c>
      <c r="D29" s="10" t="str">
        <f t="shared" si="2"/>
        <v>132</v>
      </c>
      <c r="E29" s="12">
        <v>5486133.4800000004</v>
      </c>
      <c r="F29" s="12">
        <f t="shared" si="3"/>
        <v>0</v>
      </c>
      <c r="G29" s="12">
        <f t="shared" si="4"/>
        <v>0</v>
      </c>
      <c r="H29" s="12">
        <f t="shared" si="5"/>
        <v>5486133.4800000004</v>
      </c>
      <c r="I29" s="12">
        <f t="shared" si="6"/>
        <v>0</v>
      </c>
      <c r="J29" s="12">
        <f t="shared" si="7"/>
        <v>0</v>
      </c>
      <c r="K29" s="12">
        <f t="shared" si="8"/>
        <v>0</v>
      </c>
      <c r="L29" s="12">
        <f t="shared" si="9"/>
        <v>0</v>
      </c>
      <c r="M29" s="17">
        <f t="shared" si="10"/>
        <v>0</v>
      </c>
    </row>
    <row r="30" spans="1:13" x14ac:dyDescent="0.25">
      <c r="A30" s="9">
        <v>13250107</v>
      </c>
      <c r="B30" s="10" t="str">
        <f t="shared" si="0"/>
        <v>1</v>
      </c>
      <c r="C30" s="10" t="str">
        <f t="shared" si="1"/>
        <v>13</v>
      </c>
      <c r="D30" s="10" t="str">
        <f t="shared" si="2"/>
        <v>132</v>
      </c>
      <c r="E30" s="12">
        <v>922202.67</v>
      </c>
      <c r="F30" s="12">
        <f t="shared" si="3"/>
        <v>0</v>
      </c>
      <c r="G30" s="12">
        <f t="shared" si="4"/>
        <v>0</v>
      </c>
      <c r="H30" s="12">
        <f t="shared" si="5"/>
        <v>922202.67</v>
      </c>
      <c r="I30" s="12">
        <f t="shared" si="6"/>
        <v>0</v>
      </c>
      <c r="J30" s="12">
        <f t="shared" si="7"/>
        <v>0</v>
      </c>
      <c r="K30" s="12">
        <f t="shared" si="8"/>
        <v>0</v>
      </c>
      <c r="L30" s="12">
        <f t="shared" si="9"/>
        <v>0</v>
      </c>
      <c r="M30" s="17">
        <f t="shared" si="10"/>
        <v>0</v>
      </c>
    </row>
    <row r="31" spans="1:13" x14ac:dyDescent="0.25">
      <c r="A31" s="9">
        <v>13250199</v>
      </c>
      <c r="B31" s="10" t="str">
        <f t="shared" si="0"/>
        <v>1</v>
      </c>
      <c r="C31" s="10" t="str">
        <f t="shared" si="1"/>
        <v>13</v>
      </c>
      <c r="D31" s="10" t="str">
        <f t="shared" si="2"/>
        <v>132</v>
      </c>
      <c r="E31" s="12">
        <v>66369276.399999999</v>
      </c>
      <c r="F31" s="12">
        <f t="shared" si="3"/>
        <v>0</v>
      </c>
      <c r="G31" s="12">
        <f t="shared" si="4"/>
        <v>0</v>
      </c>
      <c r="H31" s="12">
        <f t="shared" si="5"/>
        <v>66369276.399999999</v>
      </c>
      <c r="I31" s="12">
        <f t="shared" si="6"/>
        <v>0</v>
      </c>
      <c r="J31" s="12">
        <f t="shared" si="7"/>
        <v>0</v>
      </c>
      <c r="K31" s="12">
        <f t="shared" si="8"/>
        <v>0</v>
      </c>
      <c r="L31" s="12">
        <f t="shared" si="9"/>
        <v>0</v>
      </c>
      <c r="M31" s="17">
        <f t="shared" si="10"/>
        <v>0</v>
      </c>
    </row>
    <row r="32" spans="1:13" x14ac:dyDescent="0.25">
      <c r="A32" s="9">
        <v>13250201</v>
      </c>
      <c r="B32" s="10" t="str">
        <f t="shared" si="0"/>
        <v>1</v>
      </c>
      <c r="C32" s="10" t="str">
        <f t="shared" si="1"/>
        <v>13</v>
      </c>
      <c r="D32" s="10" t="str">
        <f t="shared" si="2"/>
        <v>132</v>
      </c>
      <c r="E32" s="12">
        <v>748.85</v>
      </c>
      <c r="F32" s="12">
        <f t="shared" si="3"/>
        <v>0</v>
      </c>
      <c r="G32" s="12">
        <f t="shared" si="4"/>
        <v>0</v>
      </c>
      <c r="H32" s="12">
        <f t="shared" si="5"/>
        <v>748.85</v>
      </c>
      <c r="I32" s="12">
        <f t="shared" si="6"/>
        <v>0</v>
      </c>
      <c r="J32" s="12">
        <f t="shared" si="7"/>
        <v>0</v>
      </c>
      <c r="K32" s="12">
        <f t="shared" si="8"/>
        <v>0</v>
      </c>
      <c r="L32" s="12">
        <f t="shared" si="9"/>
        <v>0</v>
      </c>
      <c r="M32" s="17">
        <f t="shared" si="10"/>
        <v>0</v>
      </c>
    </row>
    <row r="33" spans="1:13" x14ac:dyDescent="0.25">
      <c r="A33" s="9">
        <v>13250299</v>
      </c>
      <c r="B33" s="10" t="str">
        <f t="shared" si="0"/>
        <v>1</v>
      </c>
      <c r="C33" s="10" t="str">
        <f t="shared" si="1"/>
        <v>13</v>
      </c>
      <c r="D33" s="10" t="str">
        <f t="shared" si="2"/>
        <v>132</v>
      </c>
      <c r="E33" s="12">
        <v>40860756.520000003</v>
      </c>
      <c r="F33" s="12">
        <f t="shared" si="3"/>
        <v>0</v>
      </c>
      <c r="G33" s="12">
        <f t="shared" si="4"/>
        <v>0</v>
      </c>
      <c r="H33" s="12">
        <f t="shared" si="5"/>
        <v>40860756.520000003</v>
      </c>
      <c r="I33" s="12">
        <f t="shared" si="6"/>
        <v>0</v>
      </c>
      <c r="J33" s="12">
        <f t="shared" si="7"/>
        <v>0</v>
      </c>
      <c r="K33" s="12">
        <f t="shared" si="8"/>
        <v>0</v>
      </c>
      <c r="L33" s="12">
        <f t="shared" si="9"/>
        <v>0</v>
      </c>
      <c r="M33" s="17">
        <f t="shared" si="10"/>
        <v>0</v>
      </c>
    </row>
    <row r="34" spans="1:13" x14ac:dyDescent="0.25">
      <c r="A34" s="9">
        <v>13281000</v>
      </c>
      <c r="B34" s="10" t="str">
        <f t="shared" si="0"/>
        <v>1</v>
      </c>
      <c r="C34" s="10" t="str">
        <f t="shared" si="1"/>
        <v>13</v>
      </c>
      <c r="D34" s="10" t="str">
        <f t="shared" si="2"/>
        <v>132</v>
      </c>
      <c r="E34" s="12">
        <v>204550606.66999999</v>
      </c>
      <c r="F34" s="12">
        <f t="shared" si="3"/>
        <v>0</v>
      </c>
      <c r="G34" s="12">
        <f t="shared" si="4"/>
        <v>0</v>
      </c>
      <c r="H34" s="12">
        <f t="shared" si="5"/>
        <v>204550606.66999999</v>
      </c>
      <c r="I34" s="12">
        <f t="shared" si="6"/>
        <v>0</v>
      </c>
      <c r="J34" s="12">
        <f t="shared" si="7"/>
        <v>0</v>
      </c>
      <c r="K34" s="12">
        <f t="shared" si="8"/>
        <v>0</v>
      </c>
      <c r="L34" s="12">
        <f t="shared" si="9"/>
        <v>0</v>
      </c>
      <c r="M34" s="17">
        <f t="shared" si="10"/>
        <v>0</v>
      </c>
    </row>
    <row r="35" spans="1:13" x14ac:dyDescent="0.25">
      <c r="A35" s="9">
        <v>13282000</v>
      </c>
      <c r="B35" s="10" t="str">
        <f t="shared" si="0"/>
        <v>1</v>
      </c>
      <c r="C35" s="10" t="str">
        <f t="shared" si="1"/>
        <v>13</v>
      </c>
      <c r="D35" s="10" t="str">
        <f t="shared" si="2"/>
        <v>132</v>
      </c>
      <c r="E35" s="12">
        <v>782554.47</v>
      </c>
      <c r="F35" s="12">
        <f t="shared" si="3"/>
        <v>0</v>
      </c>
      <c r="G35" s="12">
        <f t="shared" si="4"/>
        <v>0</v>
      </c>
      <c r="H35" s="12">
        <f t="shared" si="5"/>
        <v>782554.47</v>
      </c>
      <c r="I35" s="12">
        <f t="shared" si="6"/>
        <v>0</v>
      </c>
      <c r="J35" s="12">
        <f t="shared" si="7"/>
        <v>0</v>
      </c>
      <c r="K35" s="12">
        <f t="shared" si="8"/>
        <v>0</v>
      </c>
      <c r="L35" s="12">
        <f t="shared" si="9"/>
        <v>0</v>
      </c>
      <c r="M35" s="17">
        <f t="shared" si="10"/>
        <v>0</v>
      </c>
    </row>
    <row r="36" spans="1:13" x14ac:dyDescent="0.25">
      <c r="A36" s="9">
        <v>13610100</v>
      </c>
      <c r="B36" s="10" t="str">
        <f t="shared" si="0"/>
        <v>1</v>
      </c>
      <c r="C36" s="10" t="str">
        <f t="shared" si="1"/>
        <v>13</v>
      </c>
      <c r="D36" s="10" t="str">
        <f t="shared" si="2"/>
        <v>136</v>
      </c>
      <c r="E36" s="12">
        <v>1388321.34</v>
      </c>
      <c r="F36" s="12">
        <f t="shared" si="3"/>
        <v>0</v>
      </c>
      <c r="G36" s="12">
        <f t="shared" si="4"/>
        <v>0</v>
      </c>
      <c r="H36" s="12">
        <f t="shared" si="5"/>
        <v>1388321.34</v>
      </c>
      <c r="I36" s="12">
        <f t="shared" si="6"/>
        <v>0</v>
      </c>
      <c r="J36" s="12">
        <f t="shared" si="7"/>
        <v>0</v>
      </c>
      <c r="K36" s="12">
        <f t="shared" si="8"/>
        <v>0</v>
      </c>
      <c r="L36" s="12">
        <f t="shared" si="9"/>
        <v>0</v>
      </c>
      <c r="M36" s="17">
        <f t="shared" si="10"/>
        <v>0</v>
      </c>
    </row>
    <row r="37" spans="1:13" x14ac:dyDescent="0.25">
      <c r="A37" s="9">
        <v>13610300</v>
      </c>
      <c r="B37" s="10" t="str">
        <f t="shared" si="0"/>
        <v>1</v>
      </c>
      <c r="C37" s="10" t="str">
        <f t="shared" si="1"/>
        <v>13</v>
      </c>
      <c r="D37" s="10" t="str">
        <f t="shared" si="2"/>
        <v>136</v>
      </c>
      <c r="E37" s="12">
        <v>12647535.99</v>
      </c>
      <c r="F37" s="12">
        <f t="shared" si="3"/>
        <v>0</v>
      </c>
      <c r="G37" s="12">
        <f t="shared" si="4"/>
        <v>0</v>
      </c>
      <c r="H37" s="12">
        <f t="shared" si="5"/>
        <v>12647535.99</v>
      </c>
      <c r="I37" s="12">
        <f t="shared" si="6"/>
        <v>0</v>
      </c>
      <c r="J37" s="12">
        <f t="shared" si="7"/>
        <v>0</v>
      </c>
      <c r="K37" s="12">
        <f t="shared" si="8"/>
        <v>0</v>
      </c>
      <c r="L37" s="12">
        <f t="shared" si="9"/>
        <v>0</v>
      </c>
      <c r="M37" s="17">
        <f t="shared" si="10"/>
        <v>0</v>
      </c>
    </row>
    <row r="38" spans="1:13" x14ac:dyDescent="0.25">
      <c r="A38" s="9">
        <v>13900101</v>
      </c>
      <c r="B38" s="10" t="str">
        <f t="shared" si="0"/>
        <v>1</v>
      </c>
      <c r="C38" s="10" t="str">
        <f t="shared" si="1"/>
        <v>13</v>
      </c>
      <c r="D38" s="10" t="str">
        <f t="shared" si="2"/>
        <v>139</v>
      </c>
      <c r="E38" s="12">
        <v>28000</v>
      </c>
      <c r="F38" s="12">
        <f t="shared" si="3"/>
        <v>0</v>
      </c>
      <c r="G38" s="12">
        <f t="shared" si="4"/>
        <v>0</v>
      </c>
      <c r="H38" s="12">
        <f t="shared" si="5"/>
        <v>28000</v>
      </c>
      <c r="I38" s="12">
        <f t="shared" si="6"/>
        <v>0</v>
      </c>
      <c r="J38" s="12">
        <f t="shared" si="7"/>
        <v>0</v>
      </c>
      <c r="K38" s="12">
        <f t="shared" si="8"/>
        <v>0</v>
      </c>
      <c r="L38" s="12">
        <f t="shared" si="9"/>
        <v>0</v>
      </c>
      <c r="M38" s="17">
        <f t="shared" si="10"/>
        <v>0</v>
      </c>
    </row>
    <row r="39" spans="1:13" x14ac:dyDescent="0.25">
      <c r="A39" s="9">
        <v>16000199</v>
      </c>
      <c r="B39" s="10" t="str">
        <f t="shared" si="0"/>
        <v>1</v>
      </c>
      <c r="C39" s="10" t="str">
        <f t="shared" si="1"/>
        <v>16</v>
      </c>
      <c r="D39" s="10" t="str">
        <f t="shared" si="2"/>
        <v>160</v>
      </c>
      <c r="E39" s="12">
        <v>125734.85</v>
      </c>
      <c r="F39" s="12">
        <f t="shared" si="3"/>
        <v>0</v>
      </c>
      <c r="G39" s="12">
        <f t="shared" si="4"/>
        <v>0</v>
      </c>
      <c r="H39" s="12">
        <f t="shared" si="5"/>
        <v>0</v>
      </c>
      <c r="I39" s="12">
        <f t="shared" si="6"/>
        <v>125734.85</v>
      </c>
      <c r="J39" s="12">
        <f t="shared" si="7"/>
        <v>0</v>
      </c>
      <c r="K39" s="12">
        <f t="shared" si="8"/>
        <v>0</v>
      </c>
      <c r="L39" s="12">
        <f t="shared" si="9"/>
        <v>0</v>
      </c>
      <c r="M39" s="17">
        <f t="shared" si="10"/>
        <v>0</v>
      </c>
    </row>
    <row r="40" spans="1:13" x14ac:dyDescent="0.25">
      <c r="A40" s="9">
        <v>16000200</v>
      </c>
      <c r="B40" s="10" t="str">
        <f t="shared" si="0"/>
        <v>1</v>
      </c>
      <c r="C40" s="10" t="str">
        <f t="shared" si="1"/>
        <v>16</v>
      </c>
      <c r="D40" s="10" t="str">
        <f t="shared" si="2"/>
        <v>160</v>
      </c>
      <c r="E40" s="12">
        <v>0</v>
      </c>
      <c r="F40" s="12">
        <f t="shared" si="3"/>
        <v>0</v>
      </c>
      <c r="G40" s="12">
        <f t="shared" si="4"/>
        <v>0</v>
      </c>
      <c r="H40" s="12">
        <f t="shared" si="5"/>
        <v>0</v>
      </c>
      <c r="I40" s="12">
        <f t="shared" si="6"/>
        <v>0</v>
      </c>
      <c r="J40" s="12">
        <f t="shared" si="7"/>
        <v>0</v>
      </c>
      <c r="K40" s="12">
        <f t="shared" si="8"/>
        <v>0</v>
      </c>
      <c r="L40" s="12">
        <f t="shared" si="9"/>
        <v>0</v>
      </c>
      <c r="M40" s="17">
        <f t="shared" si="10"/>
        <v>0</v>
      </c>
    </row>
    <row r="41" spans="1:13" x14ac:dyDescent="0.25">
      <c r="A41" s="9">
        <v>16001301</v>
      </c>
      <c r="B41" s="10" t="str">
        <f t="shared" si="0"/>
        <v>1</v>
      </c>
      <c r="C41" s="10" t="str">
        <f t="shared" si="1"/>
        <v>16</v>
      </c>
      <c r="D41" s="10" t="str">
        <f t="shared" si="2"/>
        <v>160</v>
      </c>
      <c r="E41" s="12">
        <v>1241363.74</v>
      </c>
      <c r="F41" s="12">
        <f t="shared" si="3"/>
        <v>0</v>
      </c>
      <c r="G41" s="12">
        <f t="shared" si="4"/>
        <v>0</v>
      </c>
      <c r="H41" s="12">
        <f t="shared" si="5"/>
        <v>0</v>
      </c>
      <c r="I41" s="12">
        <f t="shared" si="6"/>
        <v>1241363.74</v>
      </c>
      <c r="J41" s="12">
        <f t="shared" si="7"/>
        <v>0</v>
      </c>
      <c r="K41" s="12">
        <f t="shared" si="8"/>
        <v>0</v>
      </c>
      <c r="L41" s="12">
        <f t="shared" si="9"/>
        <v>0</v>
      </c>
      <c r="M41" s="17">
        <f t="shared" si="10"/>
        <v>0</v>
      </c>
    </row>
    <row r="42" spans="1:13" x14ac:dyDescent="0.25">
      <c r="A42" s="9">
        <v>16001302</v>
      </c>
      <c r="B42" s="10" t="str">
        <f t="shared" si="0"/>
        <v>1</v>
      </c>
      <c r="C42" s="10" t="str">
        <f t="shared" si="1"/>
        <v>16</v>
      </c>
      <c r="D42" s="10" t="str">
        <f t="shared" si="2"/>
        <v>160</v>
      </c>
      <c r="E42" s="12">
        <v>3112822.09</v>
      </c>
      <c r="F42" s="12">
        <f t="shared" si="3"/>
        <v>0</v>
      </c>
      <c r="G42" s="12">
        <f t="shared" si="4"/>
        <v>0</v>
      </c>
      <c r="H42" s="12">
        <f t="shared" si="5"/>
        <v>0</v>
      </c>
      <c r="I42" s="12">
        <f t="shared" si="6"/>
        <v>3112822.09</v>
      </c>
      <c r="J42" s="12">
        <f t="shared" si="7"/>
        <v>0</v>
      </c>
      <c r="K42" s="12">
        <f t="shared" si="8"/>
        <v>0</v>
      </c>
      <c r="L42" s="12">
        <f t="shared" si="9"/>
        <v>0</v>
      </c>
      <c r="M42" s="17">
        <f t="shared" si="10"/>
        <v>0</v>
      </c>
    </row>
    <row r="43" spans="1:13" x14ac:dyDescent="0.25">
      <c r="A43" s="9">
        <v>16001307</v>
      </c>
      <c r="B43" s="10" t="str">
        <f t="shared" si="0"/>
        <v>1</v>
      </c>
      <c r="C43" s="10" t="str">
        <f t="shared" si="1"/>
        <v>16</v>
      </c>
      <c r="D43" s="10" t="str">
        <f t="shared" si="2"/>
        <v>160</v>
      </c>
      <c r="E43" s="12">
        <v>38328.69</v>
      </c>
      <c r="F43" s="12">
        <f t="shared" si="3"/>
        <v>0</v>
      </c>
      <c r="G43" s="12">
        <f t="shared" si="4"/>
        <v>0</v>
      </c>
      <c r="H43" s="12">
        <f t="shared" si="5"/>
        <v>0</v>
      </c>
      <c r="I43" s="12">
        <f t="shared" si="6"/>
        <v>38328.69</v>
      </c>
      <c r="J43" s="12">
        <f t="shared" si="7"/>
        <v>0</v>
      </c>
      <c r="K43" s="12">
        <f t="shared" si="8"/>
        <v>0</v>
      </c>
      <c r="L43" s="12">
        <f t="shared" si="9"/>
        <v>0</v>
      </c>
      <c r="M43" s="17">
        <f t="shared" si="10"/>
        <v>0</v>
      </c>
    </row>
    <row r="44" spans="1:13" x14ac:dyDescent="0.25">
      <c r="A44" s="9">
        <v>16001399</v>
      </c>
      <c r="B44" s="10" t="str">
        <f t="shared" si="0"/>
        <v>1</v>
      </c>
      <c r="C44" s="10" t="str">
        <f t="shared" si="1"/>
        <v>16</v>
      </c>
      <c r="D44" s="10" t="str">
        <f t="shared" si="2"/>
        <v>160</v>
      </c>
      <c r="E44" s="12">
        <v>215907278.80000001</v>
      </c>
      <c r="F44" s="12">
        <f t="shared" si="3"/>
        <v>0</v>
      </c>
      <c r="G44" s="12">
        <f t="shared" si="4"/>
        <v>0</v>
      </c>
      <c r="H44" s="12">
        <f t="shared" si="5"/>
        <v>0</v>
      </c>
      <c r="I44" s="12">
        <f t="shared" si="6"/>
        <v>215907278.80000001</v>
      </c>
      <c r="J44" s="12">
        <f t="shared" si="7"/>
        <v>0</v>
      </c>
      <c r="K44" s="12">
        <f t="shared" si="8"/>
        <v>0</v>
      </c>
      <c r="L44" s="12">
        <f t="shared" si="9"/>
        <v>0</v>
      </c>
      <c r="M44" s="17">
        <f t="shared" si="10"/>
        <v>0</v>
      </c>
    </row>
    <row r="45" spans="1:13" x14ac:dyDescent="0.25">
      <c r="A45" s="9">
        <v>16001400</v>
      </c>
      <c r="B45" s="10" t="str">
        <f t="shared" si="0"/>
        <v>1</v>
      </c>
      <c r="C45" s="10" t="str">
        <f t="shared" si="1"/>
        <v>16</v>
      </c>
      <c r="D45" s="10" t="str">
        <f t="shared" si="2"/>
        <v>160</v>
      </c>
      <c r="E45" s="12">
        <v>26196498.039999999</v>
      </c>
      <c r="F45" s="12">
        <f t="shared" si="3"/>
        <v>0</v>
      </c>
      <c r="G45" s="12">
        <f t="shared" si="4"/>
        <v>0</v>
      </c>
      <c r="H45" s="12">
        <f t="shared" si="5"/>
        <v>0</v>
      </c>
      <c r="I45" s="12">
        <f t="shared" si="6"/>
        <v>26196498.039999999</v>
      </c>
      <c r="J45" s="12">
        <f t="shared" si="7"/>
        <v>0</v>
      </c>
      <c r="K45" s="12">
        <f t="shared" si="8"/>
        <v>0</v>
      </c>
      <c r="L45" s="12">
        <f t="shared" si="9"/>
        <v>0</v>
      </c>
      <c r="M45" s="17">
        <f t="shared" si="10"/>
        <v>0</v>
      </c>
    </row>
    <row r="46" spans="1:13" x14ac:dyDescent="0.25">
      <c r="A46" s="9">
        <v>16002001</v>
      </c>
      <c r="B46" s="10" t="str">
        <f t="shared" si="0"/>
        <v>1</v>
      </c>
      <c r="C46" s="10" t="str">
        <f t="shared" si="1"/>
        <v>16</v>
      </c>
      <c r="D46" s="10" t="str">
        <f t="shared" si="2"/>
        <v>160</v>
      </c>
      <c r="E46" s="12">
        <v>4734875.6399999997</v>
      </c>
      <c r="F46" s="12">
        <f t="shared" si="3"/>
        <v>0</v>
      </c>
      <c r="G46" s="12">
        <f t="shared" si="4"/>
        <v>0</v>
      </c>
      <c r="H46" s="12">
        <f t="shared" si="5"/>
        <v>0</v>
      </c>
      <c r="I46" s="12">
        <f t="shared" si="6"/>
        <v>4734875.6399999997</v>
      </c>
      <c r="J46" s="12">
        <f t="shared" si="7"/>
        <v>0</v>
      </c>
      <c r="K46" s="12">
        <f t="shared" si="8"/>
        <v>0</v>
      </c>
      <c r="L46" s="12">
        <f t="shared" si="9"/>
        <v>0</v>
      </c>
      <c r="M46" s="17">
        <f t="shared" si="10"/>
        <v>0</v>
      </c>
    </row>
    <row r="47" spans="1:13" x14ac:dyDescent="0.25">
      <c r="A47" s="9">
        <v>16002400</v>
      </c>
      <c r="B47" s="10" t="str">
        <f t="shared" si="0"/>
        <v>1</v>
      </c>
      <c r="C47" s="10" t="str">
        <f t="shared" si="1"/>
        <v>16</v>
      </c>
      <c r="D47" s="10" t="str">
        <f t="shared" si="2"/>
        <v>160</v>
      </c>
      <c r="E47" s="12">
        <v>8439795.9000000004</v>
      </c>
      <c r="F47" s="12">
        <f t="shared" si="3"/>
        <v>0</v>
      </c>
      <c r="G47" s="12">
        <f t="shared" si="4"/>
        <v>0</v>
      </c>
      <c r="H47" s="12">
        <f t="shared" si="5"/>
        <v>0</v>
      </c>
      <c r="I47" s="12">
        <f t="shared" si="6"/>
        <v>8439795.9000000004</v>
      </c>
      <c r="J47" s="12">
        <f t="shared" si="7"/>
        <v>0</v>
      </c>
      <c r="K47" s="12">
        <f t="shared" si="8"/>
        <v>0</v>
      </c>
      <c r="L47" s="12">
        <f t="shared" si="9"/>
        <v>0</v>
      </c>
      <c r="M47" s="17">
        <f t="shared" si="10"/>
        <v>0</v>
      </c>
    </row>
    <row r="48" spans="1:13" x14ac:dyDescent="0.25">
      <c r="A48" s="9">
        <v>16009900</v>
      </c>
      <c r="B48" s="10" t="str">
        <f t="shared" si="0"/>
        <v>1</v>
      </c>
      <c r="C48" s="10" t="str">
        <f t="shared" si="1"/>
        <v>16</v>
      </c>
      <c r="D48" s="10" t="str">
        <f t="shared" si="2"/>
        <v>160</v>
      </c>
      <c r="E48" s="12">
        <v>6003.52</v>
      </c>
      <c r="F48" s="12">
        <f t="shared" si="3"/>
        <v>0</v>
      </c>
      <c r="G48" s="12">
        <f t="shared" si="4"/>
        <v>0</v>
      </c>
      <c r="H48" s="12">
        <f t="shared" si="5"/>
        <v>0</v>
      </c>
      <c r="I48" s="12">
        <f t="shared" si="6"/>
        <v>6003.52</v>
      </c>
      <c r="J48" s="12">
        <f t="shared" si="7"/>
        <v>0</v>
      </c>
      <c r="K48" s="12">
        <f t="shared" si="8"/>
        <v>0</v>
      </c>
      <c r="L48" s="12">
        <f t="shared" si="9"/>
        <v>0</v>
      </c>
      <c r="M48" s="17">
        <f t="shared" si="10"/>
        <v>0</v>
      </c>
    </row>
    <row r="49" spans="1:13" x14ac:dyDescent="0.25">
      <c r="A49" s="9">
        <v>16009901</v>
      </c>
      <c r="B49" s="10" t="str">
        <f t="shared" si="0"/>
        <v>1</v>
      </c>
      <c r="C49" s="10" t="str">
        <f t="shared" si="1"/>
        <v>16</v>
      </c>
      <c r="D49" s="10" t="str">
        <f t="shared" si="2"/>
        <v>160</v>
      </c>
      <c r="E49" s="12">
        <v>5453862.7599999998</v>
      </c>
      <c r="F49" s="12">
        <f t="shared" si="3"/>
        <v>0</v>
      </c>
      <c r="G49" s="12">
        <f t="shared" si="4"/>
        <v>0</v>
      </c>
      <c r="H49" s="12">
        <f t="shared" si="5"/>
        <v>0</v>
      </c>
      <c r="I49" s="12">
        <f t="shared" si="6"/>
        <v>5453862.7599999998</v>
      </c>
      <c r="J49" s="12">
        <f t="shared" si="7"/>
        <v>0</v>
      </c>
      <c r="K49" s="12">
        <f t="shared" si="8"/>
        <v>0</v>
      </c>
      <c r="L49" s="12">
        <f t="shared" si="9"/>
        <v>0</v>
      </c>
      <c r="M49" s="17">
        <f t="shared" si="10"/>
        <v>0</v>
      </c>
    </row>
    <row r="50" spans="1:13" x14ac:dyDescent="0.25">
      <c r="A50" s="9">
        <v>16009904</v>
      </c>
      <c r="B50" s="10" t="str">
        <f t="shared" si="0"/>
        <v>1</v>
      </c>
      <c r="C50" s="10" t="str">
        <f t="shared" si="1"/>
        <v>16</v>
      </c>
      <c r="D50" s="10" t="str">
        <f t="shared" si="2"/>
        <v>160</v>
      </c>
      <c r="E50" s="12">
        <v>1897778.08</v>
      </c>
      <c r="F50" s="12">
        <f t="shared" si="3"/>
        <v>0</v>
      </c>
      <c r="G50" s="12">
        <f t="shared" si="4"/>
        <v>0</v>
      </c>
      <c r="H50" s="12">
        <f t="shared" si="5"/>
        <v>0</v>
      </c>
      <c r="I50" s="12">
        <f t="shared" si="6"/>
        <v>1897778.08</v>
      </c>
      <c r="J50" s="12">
        <f t="shared" si="7"/>
        <v>0</v>
      </c>
      <c r="K50" s="12">
        <f t="shared" si="8"/>
        <v>0</v>
      </c>
      <c r="L50" s="12">
        <f t="shared" si="9"/>
        <v>0</v>
      </c>
      <c r="M50" s="17">
        <f t="shared" si="10"/>
        <v>0</v>
      </c>
    </row>
    <row r="51" spans="1:13" x14ac:dyDescent="0.25">
      <c r="A51" s="9">
        <v>16009905</v>
      </c>
      <c r="B51" s="10" t="str">
        <f t="shared" si="0"/>
        <v>1</v>
      </c>
      <c r="C51" s="10" t="str">
        <f t="shared" si="1"/>
        <v>16</v>
      </c>
      <c r="D51" s="10" t="str">
        <f t="shared" si="2"/>
        <v>160</v>
      </c>
      <c r="E51" s="12">
        <v>1959163.46</v>
      </c>
      <c r="F51" s="12">
        <f t="shared" si="3"/>
        <v>0</v>
      </c>
      <c r="G51" s="12">
        <f t="shared" si="4"/>
        <v>0</v>
      </c>
      <c r="H51" s="12">
        <f t="shared" si="5"/>
        <v>0</v>
      </c>
      <c r="I51" s="12">
        <f t="shared" si="6"/>
        <v>1959163.46</v>
      </c>
      <c r="J51" s="12">
        <f t="shared" si="7"/>
        <v>0</v>
      </c>
      <c r="K51" s="12">
        <f t="shared" si="8"/>
        <v>0</v>
      </c>
      <c r="L51" s="12">
        <f t="shared" si="9"/>
        <v>0</v>
      </c>
      <c r="M51" s="17">
        <f t="shared" si="10"/>
        <v>0</v>
      </c>
    </row>
    <row r="52" spans="1:13" x14ac:dyDescent="0.25">
      <c r="A52" s="9">
        <v>17210101</v>
      </c>
      <c r="B52" s="10" t="str">
        <f t="shared" si="0"/>
        <v>1</v>
      </c>
      <c r="C52" s="10" t="str">
        <f t="shared" si="1"/>
        <v>17</v>
      </c>
      <c r="D52" s="10" t="str">
        <f t="shared" si="2"/>
        <v>172</v>
      </c>
      <c r="E52" s="12">
        <v>2371822931.0500002</v>
      </c>
      <c r="F52" s="12">
        <f t="shared" si="3"/>
        <v>0</v>
      </c>
      <c r="G52" s="12">
        <f t="shared" si="4"/>
        <v>0</v>
      </c>
      <c r="H52" s="12">
        <f t="shared" si="5"/>
        <v>0</v>
      </c>
      <c r="I52" s="12">
        <f t="shared" si="6"/>
        <v>0</v>
      </c>
      <c r="J52" s="12">
        <f t="shared" si="7"/>
        <v>2371822931.0500002</v>
      </c>
      <c r="K52" s="12">
        <f t="shared" si="8"/>
        <v>0</v>
      </c>
      <c r="L52" s="12">
        <f t="shared" si="9"/>
        <v>0</v>
      </c>
      <c r="M52" s="17">
        <f t="shared" si="10"/>
        <v>0</v>
      </c>
    </row>
    <row r="53" spans="1:13" x14ac:dyDescent="0.25">
      <c r="A53" s="9">
        <v>17210112</v>
      </c>
      <c r="B53" s="10" t="str">
        <f t="shared" si="0"/>
        <v>1</v>
      </c>
      <c r="C53" s="10" t="str">
        <f t="shared" si="1"/>
        <v>17</v>
      </c>
      <c r="D53" s="10" t="str">
        <f t="shared" si="2"/>
        <v>172</v>
      </c>
      <c r="E53" s="12">
        <v>19490899.420000002</v>
      </c>
      <c r="F53" s="12">
        <f t="shared" si="3"/>
        <v>0</v>
      </c>
      <c r="G53" s="12">
        <f t="shared" si="4"/>
        <v>0</v>
      </c>
      <c r="H53" s="12">
        <f t="shared" si="5"/>
        <v>0</v>
      </c>
      <c r="I53" s="12">
        <f t="shared" si="6"/>
        <v>0</v>
      </c>
      <c r="J53" s="12">
        <f t="shared" si="7"/>
        <v>19490899.420000002</v>
      </c>
      <c r="K53" s="12">
        <f t="shared" si="8"/>
        <v>0</v>
      </c>
      <c r="L53" s="12">
        <f t="shared" si="9"/>
        <v>0</v>
      </c>
      <c r="M53" s="17">
        <f t="shared" si="10"/>
        <v>0</v>
      </c>
    </row>
    <row r="54" spans="1:13" x14ac:dyDescent="0.25">
      <c r="A54" s="9">
        <v>17210113</v>
      </c>
      <c r="B54" s="10" t="str">
        <f t="shared" si="0"/>
        <v>1</v>
      </c>
      <c r="C54" s="10" t="str">
        <f t="shared" si="1"/>
        <v>17</v>
      </c>
      <c r="D54" s="10" t="str">
        <f t="shared" si="2"/>
        <v>172</v>
      </c>
      <c r="E54" s="12">
        <v>24034722.760000002</v>
      </c>
      <c r="F54" s="12">
        <f t="shared" si="3"/>
        <v>0</v>
      </c>
      <c r="G54" s="12">
        <f t="shared" si="4"/>
        <v>0</v>
      </c>
      <c r="H54" s="12">
        <f t="shared" si="5"/>
        <v>0</v>
      </c>
      <c r="I54" s="12">
        <f t="shared" si="6"/>
        <v>0</v>
      </c>
      <c r="J54" s="12">
        <f t="shared" si="7"/>
        <v>24034722.760000002</v>
      </c>
      <c r="K54" s="12">
        <f t="shared" si="8"/>
        <v>0</v>
      </c>
      <c r="L54" s="12">
        <f t="shared" si="9"/>
        <v>0</v>
      </c>
      <c r="M54" s="17">
        <f t="shared" si="10"/>
        <v>0</v>
      </c>
    </row>
    <row r="55" spans="1:13" x14ac:dyDescent="0.25">
      <c r="A55" s="9">
        <v>17210132</v>
      </c>
      <c r="B55" s="10" t="str">
        <f t="shared" si="0"/>
        <v>1</v>
      </c>
      <c r="C55" s="10" t="str">
        <f t="shared" si="1"/>
        <v>17</v>
      </c>
      <c r="D55" s="10" t="str">
        <f t="shared" si="2"/>
        <v>172</v>
      </c>
      <c r="E55" s="12">
        <v>91621.04</v>
      </c>
      <c r="F55" s="12">
        <f t="shared" si="3"/>
        <v>0</v>
      </c>
      <c r="G55" s="12">
        <f t="shared" si="4"/>
        <v>0</v>
      </c>
      <c r="H55" s="12">
        <f t="shared" si="5"/>
        <v>0</v>
      </c>
      <c r="I55" s="12">
        <f t="shared" si="6"/>
        <v>0</v>
      </c>
      <c r="J55" s="12">
        <f t="shared" si="7"/>
        <v>91621.04</v>
      </c>
      <c r="K55" s="12">
        <f t="shared" si="8"/>
        <v>0</v>
      </c>
      <c r="L55" s="12">
        <f t="shared" si="9"/>
        <v>0</v>
      </c>
      <c r="M55" s="17">
        <f t="shared" si="10"/>
        <v>0</v>
      </c>
    </row>
    <row r="56" spans="1:13" x14ac:dyDescent="0.25">
      <c r="A56" s="9">
        <v>17210999</v>
      </c>
      <c r="B56" s="10" t="str">
        <f t="shared" si="0"/>
        <v>1</v>
      </c>
      <c r="C56" s="10" t="str">
        <f t="shared" si="1"/>
        <v>17</v>
      </c>
      <c r="D56" s="10" t="str">
        <f t="shared" si="2"/>
        <v>172</v>
      </c>
      <c r="E56" s="12">
        <v>3783786.04</v>
      </c>
      <c r="F56" s="12">
        <f t="shared" si="3"/>
        <v>0</v>
      </c>
      <c r="G56" s="12">
        <f t="shared" si="4"/>
        <v>0</v>
      </c>
      <c r="H56" s="12">
        <f t="shared" si="5"/>
        <v>0</v>
      </c>
      <c r="I56" s="12">
        <f t="shared" si="6"/>
        <v>0</v>
      </c>
      <c r="J56" s="12">
        <f t="shared" si="7"/>
        <v>3783786.04</v>
      </c>
      <c r="K56" s="12">
        <f t="shared" si="8"/>
        <v>0</v>
      </c>
      <c r="L56" s="12">
        <f t="shared" si="9"/>
        <v>0</v>
      </c>
      <c r="M56" s="17">
        <f t="shared" si="10"/>
        <v>0</v>
      </c>
    </row>
    <row r="57" spans="1:13" x14ac:dyDescent="0.25">
      <c r="A57" s="9">
        <v>17212211</v>
      </c>
      <c r="B57" s="10" t="str">
        <f t="shared" si="0"/>
        <v>1</v>
      </c>
      <c r="C57" s="10" t="str">
        <f t="shared" si="1"/>
        <v>17</v>
      </c>
      <c r="D57" s="10" t="str">
        <f t="shared" si="2"/>
        <v>172</v>
      </c>
      <c r="E57" s="12">
        <v>64977247.390000001</v>
      </c>
      <c r="F57" s="12">
        <f t="shared" si="3"/>
        <v>0</v>
      </c>
      <c r="G57" s="12">
        <f t="shared" si="4"/>
        <v>0</v>
      </c>
      <c r="H57" s="12">
        <f t="shared" si="5"/>
        <v>0</v>
      </c>
      <c r="I57" s="12">
        <f t="shared" si="6"/>
        <v>0</v>
      </c>
      <c r="J57" s="12">
        <f t="shared" si="7"/>
        <v>64977247.390000001</v>
      </c>
      <c r="K57" s="12">
        <f t="shared" si="8"/>
        <v>0</v>
      </c>
      <c r="L57" s="12">
        <f t="shared" si="9"/>
        <v>0</v>
      </c>
      <c r="M57" s="17">
        <f t="shared" si="10"/>
        <v>0</v>
      </c>
    </row>
    <row r="58" spans="1:13" x14ac:dyDescent="0.25">
      <c r="A58" s="9">
        <v>17212220</v>
      </c>
      <c r="B58" s="10" t="str">
        <f t="shared" si="0"/>
        <v>1</v>
      </c>
      <c r="C58" s="10" t="str">
        <f t="shared" si="1"/>
        <v>17</v>
      </c>
      <c r="D58" s="10" t="str">
        <f t="shared" si="2"/>
        <v>172</v>
      </c>
      <c r="E58" s="12">
        <v>1977934.72</v>
      </c>
      <c r="F58" s="12">
        <f t="shared" si="3"/>
        <v>0</v>
      </c>
      <c r="G58" s="12">
        <f t="shared" si="4"/>
        <v>0</v>
      </c>
      <c r="H58" s="12">
        <f t="shared" si="5"/>
        <v>0</v>
      </c>
      <c r="I58" s="12">
        <f t="shared" si="6"/>
        <v>0</v>
      </c>
      <c r="J58" s="12">
        <f t="shared" si="7"/>
        <v>1977934.72</v>
      </c>
      <c r="K58" s="12">
        <f t="shared" si="8"/>
        <v>0</v>
      </c>
      <c r="L58" s="12">
        <f t="shared" si="9"/>
        <v>0</v>
      </c>
      <c r="M58" s="17">
        <f t="shared" si="10"/>
        <v>0</v>
      </c>
    </row>
    <row r="59" spans="1:13" x14ac:dyDescent="0.25">
      <c r="A59" s="9">
        <v>17212270</v>
      </c>
      <c r="B59" s="10" t="str">
        <f t="shared" si="0"/>
        <v>1</v>
      </c>
      <c r="C59" s="10" t="str">
        <f t="shared" si="1"/>
        <v>17</v>
      </c>
      <c r="D59" s="10" t="str">
        <f t="shared" si="2"/>
        <v>172</v>
      </c>
      <c r="E59" s="12">
        <v>8858142.9900000002</v>
      </c>
      <c r="F59" s="12">
        <f t="shared" si="3"/>
        <v>0</v>
      </c>
      <c r="G59" s="12">
        <f t="shared" si="4"/>
        <v>0</v>
      </c>
      <c r="H59" s="12">
        <f t="shared" si="5"/>
        <v>0</v>
      </c>
      <c r="I59" s="12">
        <f t="shared" si="6"/>
        <v>0</v>
      </c>
      <c r="J59" s="12">
        <f t="shared" si="7"/>
        <v>8858142.9900000002</v>
      </c>
      <c r="K59" s="12">
        <f t="shared" si="8"/>
        <v>0</v>
      </c>
      <c r="L59" s="12">
        <f t="shared" si="9"/>
        <v>0</v>
      </c>
      <c r="M59" s="17">
        <f t="shared" si="10"/>
        <v>0</v>
      </c>
    </row>
    <row r="60" spans="1:13" x14ac:dyDescent="0.25">
      <c r="A60" s="9">
        <v>17213311</v>
      </c>
      <c r="B60" s="10" t="str">
        <f t="shared" si="0"/>
        <v>1</v>
      </c>
      <c r="C60" s="10" t="str">
        <f t="shared" si="1"/>
        <v>17</v>
      </c>
      <c r="D60" s="10" t="str">
        <f t="shared" si="2"/>
        <v>172</v>
      </c>
      <c r="E60" s="12">
        <v>37800</v>
      </c>
      <c r="F60" s="12">
        <f t="shared" si="3"/>
        <v>0</v>
      </c>
      <c r="G60" s="12">
        <f t="shared" si="4"/>
        <v>0</v>
      </c>
      <c r="H60" s="12">
        <f t="shared" si="5"/>
        <v>0</v>
      </c>
      <c r="I60" s="12">
        <f t="shared" si="6"/>
        <v>0</v>
      </c>
      <c r="J60" s="12">
        <f t="shared" si="7"/>
        <v>37800</v>
      </c>
      <c r="K60" s="12">
        <f t="shared" si="8"/>
        <v>0</v>
      </c>
      <c r="L60" s="12">
        <f t="shared" si="9"/>
        <v>0</v>
      </c>
      <c r="M60" s="17">
        <f t="shared" si="10"/>
        <v>0</v>
      </c>
    </row>
    <row r="61" spans="1:13" x14ac:dyDescent="0.25">
      <c r="A61" s="9">
        <v>17213312</v>
      </c>
      <c r="B61" s="10" t="str">
        <f t="shared" si="0"/>
        <v>1</v>
      </c>
      <c r="C61" s="10" t="str">
        <f t="shared" si="1"/>
        <v>17</v>
      </c>
      <c r="D61" s="10" t="str">
        <f t="shared" si="2"/>
        <v>172</v>
      </c>
      <c r="E61" s="12">
        <v>227217358.88</v>
      </c>
      <c r="F61" s="12">
        <f t="shared" si="3"/>
        <v>0</v>
      </c>
      <c r="G61" s="12">
        <f t="shared" si="4"/>
        <v>0</v>
      </c>
      <c r="H61" s="12">
        <f t="shared" si="5"/>
        <v>0</v>
      </c>
      <c r="I61" s="12">
        <f t="shared" si="6"/>
        <v>0</v>
      </c>
      <c r="J61" s="12">
        <f t="shared" si="7"/>
        <v>227217358.88</v>
      </c>
      <c r="K61" s="12">
        <f t="shared" si="8"/>
        <v>0</v>
      </c>
      <c r="L61" s="12">
        <f t="shared" si="9"/>
        <v>0</v>
      </c>
      <c r="M61" s="17">
        <f t="shared" si="10"/>
        <v>0</v>
      </c>
    </row>
    <row r="62" spans="1:13" x14ac:dyDescent="0.25">
      <c r="A62" s="9">
        <v>17213313</v>
      </c>
      <c r="B62" s="10" t="str">
        <f t="shared" si="0"/>
        <v>1</v>
      </c>
      <c r="C62" s="10" t="str">
        <f t="shared" si="1"/>
        <v>17</v>
      </c>
      <c r="D62" s="10" t="str">
        <f t="shared" si="2"/>
        <v>172</v>
      </c>
      <c r="E62" s="12">
        <v>6941334.1600000001</v>
      </c>
      <c r="F62" s="12">
        <f t="shared" si="3"/>
        <v>0</v>
      </c>
      <c r="G62" s="12">
        <f t="shared" si="4"/>
        <v>0</v>
      </c>
      <c r="H62" s="12">
        <f t="shared" si="5"/>
        <v>0</v>
      </c>
      <c r="I62" s="12">
        <f t="shared" si="6"/>
        <v>0</v>
      </c>
      <c r="J62" s="12">
        <f t="shared" si="7"/>
        <v>6941334.1600000001</v>
      </c>
      <c r="K62" s="12">
        <f t="shared" si="8"/>
        <v>0</v>
      </c>
      <c r="L62" s="12">
        <f t="shared" si="9"/>
        <v>0</v>
      </c>
      <c r="M62" s="17">
        <f t="shared" si="10"/>
        <v>0</v>
      </c>
    </row>
    <row r="63" spans="1:13" x14ac:dyDescent="0.25">
      <c r="A63" s="9">
        <v>17213314</v>
      </c>
      <c r="B63" s="10" t="str">
        <f t="shared" si="0"/>
        <v>1</v>
      </c>
      <c r="C63" s="10" t="str">
        <f t="shared" si="1"/>
        <v>17</v>
      </c>
      <c r="D63" s="10" t="str">
        <f t="shared" si="2"/>
        <v>172</v>
      </c>
      <c r="E63" s="12">
        <v>2413435.86</v>
      </c>
      <c r="F63" s="12">
        <f t="shared" si="3"/>
        <v>0</v>
      </c>
      <c r="G63" s="12">
        <f t="shared" si="4"/>
        <v>0</v>
      </c>
      <c r="H63" s="12">
        <f t="shared" si="5"/>
        <v>0</v>
      </c>
      <c r="I63" s="12">
        <f t="shared" si="6"/>
        <v>0</v>
      </c>
      <c r="J63" s="12">
        <f t="shared" si="7"/>
        <v>2413435.86</v>
      </c>
      <c r="K63" s="12">
        <f t="shared" si="8"/>
        <v>0</v>
      </c>
      <c r="L63" s="12">
        <f t="shared" si="9"/>
        <v>0</v>
      </c>
      <c r="M63" s="17">
        <f t="shared" si="10"/>
        <v>0</v>
      </c>
    </row>
    <row r="64" spans="1:13" x14ac:dyDescent="0.25">
      <c r="A64" s="9">
        <v>17213315</v>
      </c>
      <c r="B64" s="10" t="str">
        <f t="shared" si="0"/>
        <v>1</v>
      </c>
      <c r="C64" s="10" t="str">
        <f t="shared" si="1"/>
        <v>17</v>
      </c>
      <c r="D64" s="10" t="str">
        <f t="shared" si="2"/>
        <v>172</v>
      </c>
      <c r="E64" s="12">
        <v>90000</v>
      </c>
      <c r="F64" s="12">
        <f t="shared" si="3"/>
        <v>0</v>
      </c>
      <c r="G64" s="12">
        <f t="shared" si="4"/>
        <v>0</v>
      </c>
      <c r="H64" s="12">
        <f t="shared" si="5"/>
        <v>0</v>
      </c>
      <c r="I64" s="12">
        <f t="shared" si="6"/>
        <v>0</v>
      </c>
      <c r="J64" s="12">
        <f t="shared" si="7"/>
        <v>90000</v>
      </c>
      <c r="K64" s="12">
        <f t="shared" si="8"/>
        <v>0</v>
      </c>
      <c r="L64" s="12">
        <f t="shared" si="9"/>
        <v>0</v>
      </c>
      <c r="M64" s="17">
        <f t="shared" si="10"/>
        <v>0</v>
      </c>
    </row>
    <row r="65" spans="1:13" x14ac:dyDescent="0.25">
      <c r="A65" s="9">
        <v>17213400</v>
      </c>
      <c r="B65" s="10" t="str">
        <f t="shared" si="0"/>
        <v>1</v>
      </c>
      <c r="C65" s="10" t="str">
        <f t="shared" si="1"/>
        <v>17</v>
      </c>
      <c r="D65" s="10" t="str">
        <f t="shared" si="2"/>
        <v>172</v>
      </c>
      <c r="E65" s="12">
        <v>667684.23</v>
      </c>
      <c r="F65" s="12">
        <f t="shared" si="3"/>
        <v>0</v>
      </c>
      <c r="G65" s="12">
        <f t="shared" si="4"/>
        <v>0</v>
      </c>
      <c r="H65" s="12">
        <f t="shared" si="5"/>
        <v>0</v>
      </c>
      <c r="I65" s="12">
        <f t="shared" si="6"/>
        <v>0</v>
      </c>
      <c r="J65" s="12">
        <f t="shared" si="7"/>
        <v>667684.23</v>
      </c>
      <c r="K65" s="12">
        <f t="shared" si="8"/>
        <v>0</v>
      </c>
      <c r="L65" s="12">
        <f t="shared" si="9"/>
        <v>0</v>
      </c>
      <c r="M65" s="17">
        <f t="shared" si="10"/>
        <v>0</v>
      </c>
    </row>
    <row r="66" spans="1:13" x14ac:dyDescent="0.25">
      <c r="A66" s="9">
        <v>17213501</v>
      </c>
      <c r="B66" s="10" t="str">
        <f t="shared" si="0"/>
        <v>1</v>
      </c>
      <c r="C66" s="10" t="str">
        <f t="shared" si="1"/>
        <v>17</v>
      </c>
      <c r="D66" s="10" t="str">
        <f t="shared" si="2"/>
        <v>172</v>
      </c>
      <c r="E66" s="12">
        <v>24627446.699999999</v>
      </c>
      <c r="F66" s="12">
        <f t="shared" si="3"/>
        <v>0</v>
      </c>
      <c r="G66" s="12">
        <f t="shared" si="4"/>
        <v>0</v>
      </c>
      <c r="H66" s="12">
        <f t="shared" si="5"/>
        <v>0</v>
      </c>
      <c r="I66" s="12">
        <f t="shared" si="6"/>
        <v>0</v>
      </c>
      <c r="J66" s="12">
        <f t="shared" si="7"/>
        <v>24627446.699999999</v>
      </c>
      <c r="K66" s="12">
        <f t="shared" si="8"/>
        <v>0</v>
      </c>
      <c r="L66" s="12">
        <f t="shared" si="9"/>
        <v>0</v>
      </c>
      <c r="M66" s="17">
        <f t="shared" si="10"/>
        <v>0</v>
      </c>
    </row>
    <row r="67" spans="1:13" x14ac:dyDescent="0.25">
      <c r="A67" s="9">
        <v>17213502</v>
      </c>
      <c r="B67" s="10" t="str">
        <f t="shared" ref="B67:B130" si="11">MID(A67,1,1)</f>
        <v>1</v>
      </c>
      <c r="C67" s="10" t="str">
        <f t="shared" ref="C67:C130" si="12">MID(A67,1,2)</f>
        <v>17</v>
      </c>
      <c r="D67" s="10" t="str">
        <f t="shared" ref="D67:D130" si="13">MID(A67,1,3)</f>
        <v>172</v>
      </c>
      <c r="E67" s="12">
        <v>43780</v>
      </c>
      <c r="F67" s="12">
        <f t="shared" ref="F67:F130" si="14">IF(OR(C67="11",C67="91"),E67,0)</f>
        <v>0</v>
      </c>
      <c r="G67" s="12">
        <f t="shared" ref="G67:G130" si="15">IF(OR(C67="12",C67="72"),E67,0)</f>
        <v>0</v>
      </c>
      <c r="H67" s="12">
        <f t="shared" ref="H67:H130" si="16">IF(C67="13",E67,0)</f>
        <v>0</v>
      </c>
      <c r="I67" s="12">
        <f t="shared" ref="I67:I130" si="17">IF(C67="16",E67,0)</f>
        <v>0</v>
      </c>
      <c r="J67" s="12">
        <f t="shared" ref="J67:J130" si="18">IF(OR(C67="17",C67="97"),E67,0)</f>
        <v>43780</v>
      </c>
      <c r="K67" s="12">
        <f t="shared" ref="K67:K130" si="19">IF(C67="21",E67,0)</f>
        <v>0</v>
      </c>
      <c r="L67" s="12">
        <f t="shared" ref="L67:L130" si="20">IF(C67="24",E67,0)</f>
        <v>0</v>
      </c>
      <c r="M67" s="17">
        <f t="shared" ref="M67:M130" si="21">E67-SUM(F67:L67)</f>
        <v>0</v>
      </c>
    </row>
    <row r="68" spans="1:13" x14ac:dyDescent="0.25">
      <c r="A68" s="9">
        <v>17213503</v>
      </c>
      <c r="B68" s="10" t="str">
        <f t="shared" si="11"/>
        <v>1</v>
      </c>
      <c r="C68" s="10" t="str">
        <f t="shared" si="12"/>
        <v>17</v>
      </c>
      <c r="D68" s="10" t="str">
        <f t="shared" si="13"/>
        <v>172</v>
      </c>
      <c r="E68" s="12">
        <v>18441388.199999999</v>
      </c>
      <c r="F68" s="12">
        <f t="shared" si="14"/>
        <v>0</v>
      </c>
      <c r="G68" s="12">
        <f t="shared" si="15"/>
        <v>0</v>
      </c>
      <c r="H68" s="12">
        <f t="shared" si="16"/>
        <v>0</v>
      </c>
      <c r="I68" s="12">
        <f t="shared" si="17"/>
        <v>0</v>
      </c>
      <c r="J68" s="12">
        <f t="shared" si="18"/>
        <v>18441388.199999999</v>
      </c>
      <c r="K68" s="12">
        <f t="shared" si="19"/>
        <v>0</v>
      </c>
      <c r="L68" s="12">
        <f t="shared" si="20"/>
        <v>0</v>
      </c>
      <c r="M68" s="17">
        <f t="shared" si="21"/>
        <v>0</v>
      </c>
    </row>
    <row r="69" spans="1:13" x14ac:dyDescent="0.25">
      <c r="A69" s="9">
        <v>17213504</v>
      </c>
      <c r="B69" s="10" t="str">
        <f t="shared" si="11"/>
        <v>1</v>
      </c>
      <c r="C69" s="10" t="str">
        <f t="shared" si="12"/>
        <v>17</v>
      </c>
      <c r="D69" s="10" t="str">
        <f t="shared" si="13"/>
        <v>172</v>
      </c>
      <c r="E69" s="12">
        <v>3341410.3</v>
      </c>
      <c r="F69" s="12">
        <f t="shared" si="14"/>
        <v>0</v>
      </c>
      <c r="G69" s="12">
        <f t="shared" si="15"/>
        <v>0</v>
      </c>
      <c r="H69" s="12">
        <f t="shared" si="16"/>
        <v>0</v>
      </c>
      <c r="I69" s="12">
        <f t="shared" si="17"/>
        <v>0</v>
      </c>
      <c r="J69" s="12">
        <f t="shared" si="18"/>
        <v>3341410.3</v>
      </c>
      <c r="K69" s="12">
        <f t="shared" si="19"/>
        <v>0</v>
      </c>
      <c r="L69" s="12">
        <f t="shared" si="20"/>
        <v>0</v>
      </c>
      <c r="M69" s="17">
        <f t="shared" si="21"/>
        <v>0</v>
      </c>
    </row>
    <row r="70" spans="1:13" x14ac:dyDescent="0.25">
      <c r="A70" s="9">
        <v>17213599</v>
      </c>
      <c r="B70" s="10" t="str">
        <f t="shared" si="11"/>
        <v>1</v>
      </c>
      <c r="C70" s="10" t="str">
        <f t="shared" si="12"/>
        <v>17</v>
      </c>
      <c r="D70" s="10" t="str">
        <f t="shared" si="13"/>
        <v>172</v>
      </c>
      <c r="E70" s="12">
        <v>20035571.170000002</v>
      </c>
      <c r="F70" s="12">
        <f t="shared" si="14"/>
        <v>0</v>
      </c>
      <c r="G70" s="12">
        <f t="shared" si="15"/>
        <v>0</v>
      </c>
      <c r="H70" s="12">
        <f t="shared" si="16"/>
        <v>0</v>
      </c>
      <c r="I70" s="12">
        <f t="shared" si="17"/>
        <v>0</v>
      </c>
      <c r="J70" s="12">
        <f t="shared" si="18"/>
        <v>20035571.170000002</v>
      </c>
      <c r="K70" s="12">
        <f t="shared" si="19"/>
        <v>0</v>
      </c>
      <c r="L70" s="12">
        <f t="shared" si="20"/>
        <v>0</v>
      </c>
      <c r="M70" s="17">
        <f t="shared" si="21"/>
        <v>0</v>
      </c>
    </row>
    <row r="71" spans="1:13" x14ac:dyDescent="0.25">
      <c r="A71" s="9">
        <v>17213600</v>
      </c>
      <c r="B71" s="10" t="str">
        <f t="shared" si="11"/>
        <v>1</v>
      </c>
      <c r="C71" s="10" t="str">
        <f t="shared" si="12"/>
        <v>17</v>
      </c>
      <c r="D71" s="10" t="str">
        <f t="shared" si="13"/>
        <v>172</v>
      </c>
      <c r="E71" s="12">
        <v>3647328.72</v>
      </c>
      <c r="F71" s="12">
        <f t="shared" si="14"/>
        <v>0</v>
      </c>
      <c r="G71" s="12">
        <f t="shared" si="15"/>
        <v>0</v>
      </c>
      <c r="H71" s="12">
        <f t="shared" si="16"/>
        <v>0</v>
      </c>
      <c r="I71" s="12">
        <f t="shared" si="17"/>
        <v>0</v>
      </c>
      <c r="J71" s="12">
        <f t="shared" si="18"/>
        <v>3647328.72</v>
      </c>
      <c r="K71" s="12">
        <f t="shared" si="19"/>
        <v>0</v>
      </c>
      <c r="L71" s="12">
        <f t="shared" si="20"/>
        <v>0</v>
      </c>
      <c r="M71" s="17">
        <f t="shared" si="21"/>
        <v>0</v>
      </c>
    </row>
    <row r="72" spans="1:13" x14ac:dyDescent="0.25">
      <c r="A72" s="9">
        <v>17219900</v>
      </c>
      <c r="B72" s="10" t="str">
        <f t="shared" si="11"/>
        <v>1</v>
      </c>
      <c r="C72" s="10" t="str">
        <f t="shared" si="12"/>
        <v>17</v>
      </c>
      <c r="D72" s="10" t="str">
        <f t="shared" si="13"/>
        <v>172</v>
      </c>
      <c r="E72" s="12">
        <v>19513694.800000001</v>
      </c>
      <c r="F72" s="12">
        <f t="shared" si="14"/>
        <v>0</v>
      </c>
      <c r="G72" s="12">
        <f t="shared" si="15"/>
        <v>0</v>
      </c>
      <c r="H72" s="12">
        <f t="shared" si="16"/>
        <v>0</v>
      </c>
      <c r="I72" s="12">
        <f t="shared" si="17"/>
        <v>0</v>
      </c>
      <c r="J72" s="12">
        <f t="shared" si="18"/>
        <v>19513694.800000001</v>
      </c>
      <c r="K72" s="12">
        <f t="shared" si="19"/>
        <v>0</v>
      </c>
      <c r="L72" s="12">
        <f t="shared" si="20"/>
        <v>0</v>
      </c>
      <c r="M72" s="17">
        <f t="shared" si="21"/>
        <v>0</v>
      </c>
    </row>
    <row r="73" spans="1:13" x14ac:dyDescent="0.25">
      <c r="A73" s="9">
        <v>17240000</v>
      </c>
      <c r="B73" s="10" t="str">
        <f t="shared" si="11"/>
        <v>1</v>
      </c>
      <c r="C73" s="10" t="str">
        <f t="shared" si="12"/>
        <v>17</v>
      </c>
      <c r="D73" s="10" t="str">
        <f t="shared" si="13"/>
        <v>172</v>
      </c>
      <c r="E73" s="12">
        <v>0</v>
      </c>
      <c r="F73" s="12">
        <f t="shared" si="14"/>
        <v>0</v>
      </c>
      <c r="G73" s="12">
        <f t="shared" si="15"/>
        <v>0</v>
      </c>
      <c r="H73" s="12">
        <f t="shared" si="16"/>
        <v>0</v>
      </c>
      <c r="I73" s="12">
        <f t="shared" si="17"/>
        <v>0</v>
      </c>
      <c r="J73" s="12">
        <f t="shared" si="18"/>
        <v>0</v>
      </c>
      <c r="K73" s="12">
        <f t="shared" si="19"/>
        <v>0</v>
      </c>
      <c r="L73" s="12">
        <f t="shared" si="20"/>
        <v>0</v>
      </c>
      <c r="M73" s="17">
        <f t="shared" si="21"/>
        <v>0</v>
      </c>
    </row>
    <row r="74" spans="1:13" x14ac:dyDescent="0.25">
      <c r="A74" s="9">
        <v>17240100</v>
      </c>
      <c r="B74" s="10" t="str">
        <f t="shared" si="11"/>
        <v>1</v>
      </c>
      <c r="C74" s="10" t="str">
        <f t="shared" si="12"/>
        <v>17</v>
      </c>
      <c r="D74" s="10" t="str">
        <f t="shared" si="13"/>
        <v>172</v>
      </c>
      <c r="E74" s="12">
        <v>713140118.29999995</v>
      </c>
      <c r="F74" s="12">
        <f t="shared" si="14"/>
        <v>0</v>
      </c>
      <c r="G74" s="12">
        <f t="shared" si="15"/>
        <v>0</v>
      </c>
      <c r="H74" s="12">
        <f t="shared" si="16"/>
        <v>0</v>
      </c>
      <c r="I74" s="12">
        <f t="shared" si="17"/>
        <v>0</v>
      </c>
      <c r="J74" s="12">
        <f t="shared" si="18"/>
        <v>713140118.29999995</v>
      </c>
      <c r="K74" s="12">
        <f t="shared" si="19"/>
        <v>0</v>
      </c>
      <c r="L74" s="12">
        <f t="shared" si="20"/>
        <v>0</v>
      </c>
      <c r="M74" s="17">
        <f t="shared" si="21"/>
        <v>0</v>
      </c>
    </row>
    <row r="75" spans="1:13" x14ac:dyDescent="0.25">
      <c r="A75" s="9">
        <v>17310102</v>
      </c>
      <c r="B75" s="10" t="str">
        <f t="shared" si="11"/>
        <v>1</v>
      </c>
      <c r="C75" s="10" t="str">
        <f t="shared" si="12"/>
        <v>17</v>
      </c>
      <c r="D75" s="10" t="str">
        <f t="shared" si="13"/>
        <v>173</v>
      </c>
      <c r="E75" s="12">
        <v>0</v>
      </c>
      <c r="F75" s="12">
        <f t="shared" si="14"/>
        <v>0</v>
      </c>
      <c r="G75" s="12">
        <f t="shared" si="15"/>
        <v>0</v>
      </c>
      <c r="H75" s="12">
        <f t="shared" si="16"/>
        <v>0</v>
      </c>
      <c r="I75" s="12">
        <f t="shared" si="17"/>
        <v>0</v>
      </c>
      <c r="J75" s="12">
        <f t="shared" si="18"/>
        <v>0</v>
      </c>
      <c r="K75" s="12">
        <f t="shared" si="19"/>
        <v>0</v>
      </c>
      <c r="L75" s="12">
        <f t="shared" si="20"/>
        <v>0</v>
      </c>
      <c r="M75" s="17">
        <f t="shared" si="21"/>
        <v>0</v>
      </c>
    </row>
    <row r="76" spans="1:13" x14ac:dyDescent="0.25">
      <c r="A76" s="9">
        <v>17510200</v>
      </c>
      <c r="B76" s="10" t="str">
        <f t="shared" si="11"/>
        <v>1</v>
      </c>
      <c r="C76" s="10" t="str">
        <f t="shared" si="12"/>
        <v>17</v>
      </c>
      <c r="D76" s="10" t="str">
        <f t="shared" si="13"/>
        <v>175</v>
      </c>
      <c r="E76" s="12">
        <v>10562.06</v>
      </c>
      <c r="F76" s="12">
        <f t="shared" si="14"/>
        <v>0</v>
      </c>
      <c r="G76" s="12">
        <f t="shared" si="15"/>
        <v>0</v>
      </c>
      <c r="H76" s="12">
        <f t="shared" si="16"/>
        <v>0</v>
      </c>
      <c r="I76" s="12">
        <f t="shared" si="17"/>
        <v>0</v>
      </c>
      <c r="J76" s="12">
        <f t="shared" si="18"/>
        <v>10562.06</v>
      </c>
      <c r="K76" s="12">
        <f t="shared" si="19"/>
        <v>0</v>
      </c>
      <c r="L76" s="12">
        <f t="shared" si="20"/>
        <v>0</v>
      </c>
      <c r="M76" s="17">
        <f t="shared" si="21"/>
        <v>0</v>
      </c>
    </row>
    <row r="77" spans="1:13" x14ac:dyDescent="0.25">
      <c r="A77" s="9">
        <v>17600000</v>
      </c>
      <c r="B77" s="10" t="str">
        <f t="shared" si="11"/>
        <v>1</v>
      </c>
      <c r="C77" s="10" t="str">
        <f t="shared" si="12"/>
        <v>17</v>
      </c>
      <c r="D77" s="10" t="str">
        <f t="shared" si="13"/>
        <v>176</v>
      </c>
      <c r="E77" s="12">
        <v>0</v>
      </c>
      <c r="F77" s="12">
        <f t="shared" si="14"/>
        <v>0</v>
      </c>
      <c r="G77" s="12">
        <f t="shared" si="15"/>
        <v>0</v>
      </c>
      <c r="H77" s="12">
        <f t="shared" si="16"/>
        <v>0</v>
      </c>
      <c r="I77" s="12">
        <f t="shared" si="17"/>
        <v>0</v>
      </c>
      <c r="J77" s="12">
        <f t="shared" si="18"/>
        <v>0</v>
      </c>
      <c r="K77" s="12">
        <f t="shared" si="19"/>
        <v>0</v>
      </c>
      <c r="L77" s="12">
        <f t="shared" si="20"/>
        <v>0</v>
      </c>
      <c r="M77" s="17">
        <f t="shared" si="21"/>
        <v>0</v>
      </c>
    </row>
    <row r="78" spans="1:13" x14ac:dyDescent="0.25">
      <c r="A78" s="9">
        <v>17610100</v>
      </c>
      <c r="B78" s="10" t="str">
        <f t="shared" si="11"/>
        <v>1</v>
      </c>
      <c r="C78" s="10" t="str">
        <f t="shared" si="12"/>
        <v>17</v>
      </c>
      <c r="D78" s="10" t="str">
        <f t="shared" si="13"/>
        <v>176</v>
      </c>
      <c r="E78" s="12">
        <v>283600</v>
      </c>
      <c r="F78" s="12">
        <f t="shared" si="14"/>
        <v>0</v>
      </c>
      <c r="G78" s="12">
        <f t="shared" si="15"/>
        <v>0</v>
      </c>
      <c r="H78" s="12">
        <f t="shared" si="16"/>
        <v>0</v>
      </c>
      <c r="I78" s="12">
        <f t="shared" si="17"/>
        <v>0</v>
      </c>
      <c r="J78" s="12">
        <f t="shared" si="18"/>
        <v>283600</v>
      </c>
      <c r="K78" s="12">
        <f t="shared" si="19"/>
        <v>0</v>
      </c>
      <c r="L78" s="12">
        <f t="shared" si="20"/>
        <v>0</v>
      </c>
      <c r="M78" s="17">
        <f t="shared" si="21"/>
        <v>0</v>
      </c>
    </row>
    <row r="79" spans="1:13" x14ac:dyDescent="0.25">
      <c r="A79" s="9">
        <v>17619900</v>
      </c>
      <c r="B79" s="10" t="str">
        <f t="shared" si="11"/>
        <v>1</v>
      </c>
      <c r="C79" s="10" t="str">
        <f t="shared" si="12"/>
        <v>17</v>
      </c>
      <c r="D79" s="10" t="str">
        <f t="shared" si="13"/>
        <v>176</v>
      </c>
      <c r="E79" s="12">
        <v>9037128.8900000006</v>
      </c>
      <c r="F79" s="12">
        <f t="shared" si="14"/>
        <v>0</v>
      </c>
      <c r="G79" s="12">
        <f t="shared" si="15"/>
        <v>0</v>
      </c>
      <c r="H79" s="12">
        <f t="shared" si="16"/>
        <v>0</v>
      </c>
      <c r="I79" s="12">
        <f t="shared" si="17"/>
        <v>0</v>
      </c>
      <c r="J79" s="12">
        <f t="shared" si="18"/>
        <v>9037128.8900000006</v>
      </c>
      <c r="K79" s="12">
        <f t="shared" si="19"/>
        <v>0</v>
      </c>
      <c r="L79" s="12">
        <f t="shared" si="20"/>
        <v>0</v>
      </c>
      <c r="M79" s="17">
        <f t="shared" si="21"/>
        <v>0</v>
      </c>
    </row>
    <row r="80" spans="1:13" x14ac:dyDescent="0.25">
      <c r="A80" s="9">
        <v>17629900</v>
      </c>
      <c r="B80" s="10" t="str">
        <f t="shared" si="11"/>
        <v>1</v>
      </c>
      <c r="C80" s="10" t="str">
        <f t="shared" si="12"/>
        <v>17</v>
      </c>
      <c r="D80" s="10" t="str">
        <f t="shared" si="13"/>
        <v>176</v>
      </c>
      <c r="E80" s="12">
        <v>2333570.2200000002</v>
      </c>
      <c r="F80" s="12">
        <f t="shared" si="14"/>
        <v>0</v>
      </c>
      <c r="G80" s="12">
        <f t="shared" si="15"/>
        <v>0</v>
      </c>
      <c r="H80" s="12">
        <f t="shared" si="16"/>
        <v>0</v>
      </c>
      <c r="I80" s="12">
        <f t="shared" si="17"/>
        <v>0</v>
      </c>
      <c r="J80" s="12">
        <f t="shared" si="18"/>
        <v>2333570.2200000002</v>
      </c>
      <c r="K80" s="12">
        <f t="shared" si="19"/>
        <v>0</v>
      </c>
      <c r="L80" s="12">
        <f t="shared" si="20"/>
        <v>0</v>
      </c>
      <c r="M80" s="17">
        <f t="shared" si="21"/>
        <v>0</v>
      </c>
    </row>
    <row r="81" spans="1:13" x14ac:dyDescent="0.25">
      <c r="A81" s="9">
        <v>17639901</v>
      </c>
      <c r="B81" s="10" t="str">
        <f t="shared" si="11"/>
        <v>1</v>
      </c>
      <c r="C81" s="10" t="str">
        <f t="shared" si="12"/>
        <v>17</v>
      </c>
      <c r="D81" s="10" t="str">
        <f t="shared" si="13"/>
        <v>176</v>
      </c>
      <c r="E81" s="12">
        <v>250000</v>
      </c>
      <c r="F81" s="12">
        <f t="shared" si="14"/>
        <v>0</v>
      </c>
      <c r="G81" s="12">
        <f t="shared" si="15"/>
        <v>0</v>
      </c>
      <c r="H81" s="12">
        <f t="shared" si="16"/>
        <v>0</v>
      </c>
      <c r="I81" s="12">
        <f t="shared" si="17"/>
        <v>0</v>
      </c>
      <c r="J81" s="12">
        <f t="shared" si="18"/>
        <v>250000</v>
      </c>
      <c r="K81" s="12">
        <f t="shared" si="19"/>
        <v>0</v>
      </c>
      <c r="L81" s="12">
        <f t="shared" si="20"/>
        <v>0</v>
      </c>
      <c r="M81" s="17">
        <f t="shared" si="21"/>
        <v>0</v>
      </c>
    </row>
    <row r="82" spans="1:13" x14ac:dyDescent="0.25">
      <c r="A82" s="9">
        <v>17640000</v>
      </c>
      <c r="B82" s="10" t="str">
        <f t="shared" si="11"/>
        <v>1</v>
      </c>
      <c r="C82" s="10" t="str">
        <f t="shared" si="12"/>
        <v>17</v>
      </c>
      <c r="D82" s="10" t="str">
        <f t="shared" si="13"/>
        <v>176</v>
      </c>
      <c r="E82" s="12">
        <v>1396143.9</v>
      </c>
      <c r="F82" s="12">
        <f t="shared" si="14"/>
        <v>0</v>
      </c>
      <c r="G82" s="12">
        <f t="shared" si="15"/>
        <v>0</v>
      </c>
      <c r="H82" s="12">
        <f t="shared" si="16"/>
        <v>0</v>
      </c>
      <c r="I82" s="12">
        <f t="shared" si="17"/>
        <v>0</v>
      </c>
      <c r="J82" s="12">
        <f t="shared" si="18"/>
        <v>1396143.9</v>
      </c>
      <c r="K82" s="12">
        <f t="shared" si="19"/>
        <v>0</v>
      </c>
      <c r="L82" s="12">
        <f t="shared" si="20"/>
        <v>0</v>
      </c>
      <c r="M82" s="17">
        <f t="shared" si="21"/>
        <v>0</v>
      </c>
    </row>
    <row r="83" spans="1:13" x14ac:dyDescent="0.25">
      <c r="A83" s="9">
        <v>19112001</v>
      </c>
      <c r="B83" s="10" t="str">
        <f t="shared" si="11"/>
        <v>1</v>
      </c>
      <c r="C83" s="10" t="str">
        <f t="shared" si="12"/>
        <v>19</v>
      </c>
      <c r="D83" s="10" t="str">
        <f t="shared" si="13"/>
        <v>191</v>
      </c>
      <c r="E83" s="12">
        <v>132192.69</v>
      </c>
      <c r="F83" s="12">
        <f t="shared" si="14"/>
        <v>0</v>
      </c>
      <c r="G83" s="12">
        <f t="shared" si="15"/>
        <v>0</v>
      </c>
      <c r="H83" s="12">
        <f t="shared" si="16"/>
        <v>0</v>
      </c>
      <c r="I83" s="12">
        <f t="shared" si="17"/>
        <v>0</v>
      </c>
      <c r="J83" s="12">
        <f t="shared" si="18"/>
        <v>0</v>
      </c>
      <c r="K83" s="12">
        <f t="shared" si="19"/>
        <v>0</v>
      </c>
      <c r="L83" s="12">
        <f t="shared" si="20"/>
        <v>0</v>
      </c>
      <c r="M83" s="17">
        <f t="shared" si="21"/>
        <v>132192.69</v>
      </c>
    </row>
    <row r="84" spans="1:13" x14ac:dyDescent="0.25">
      <c r="A84" s="9">
        <v>19112002</v>
      </c>
      <c r="B84" s="10" t="str">
        <f t="shared" si="11"/>
        <v>1</v>
      </c>
      <c r="C84" s="10" t="str">
        <f t="shared" si="12"/>
        <v>19</v>
      </c>
      <c r="D84" s="10" t="str">
        <f t="shared" si="13"/>
        <v>191</v>
      </c>
      <c r="E84" s="12">
        <v>71658.09</v>
      </c>
      <c r="F84" s="12">
        <f t="shared" si="14"/>
        <v>0</v>
      </c>
      <c r="G84" s="12">
        <f t="shared" si="15"/>
        <v>0</v>
      </c>
      <c r="H84" s="12">
        <f t="shared" si="16"/>
        <v>0</v>
      </c>
      <c r="I84" s="12">
        <f t="shared" si="17"/>
        <v>0</v>
      </c>
      <c r="J84" s="12">
        <f t="shared" si="18"/>
        <v>0</v>
      </c>
      <c r="K84" s="12">
        <f t="shared" si="19"/>
        <v>0</v>
      </c>
      <c r="L84" s="12">
        <f t="shared" si="20"/>
        <v>0</v>
      </c>
      <c r="M84" s="17">
        <f t="shared" si="21"/>
        <v>71658.09</v>
      </c>
    </row>
    <row r="85" spans="1:13" x14ac:dyDescent="0.25">
      <c r="A85" s="9">
        <v>19114101</v>
      </c>
      <c r="B85" s="10" t="str">
        <f t="shared" si="11"/>
        <v>1</v>
      </c>
      <c r="C85" s="10" t="str">
        <f t="shared" si="12"/>
        <v>19</v>
      </c>
      <c r="D85" s="10" t="str">
        <f t="shared" si="13"/>
        <v>191</v>
      </c>
      <c r="E85" s="12">
        <v>9200764.6899999995</v>
      </c>
      <c r="F85" s="12">
        <f t="shared" si="14"/>
        <v>0</v>
      </c>
      <c r="G85" s="12">
        <f t="shared" si="15"/>
        <v>0</v>
      </c>
      <c r="H85" s="12">
        <f t="shared" si="16"/>
        <v>0</v>
      </c>
      <c r="I85" s="12">
        <f t="shared" si="17"/>
        <v>0</v>
      </c>
      <c r="J85" s="12">
        <f t="shared" si="18"/>
        <v>0</v>
      </c>
      <c r="K85" s="12">
        <f t="shared" si="19"/>
        <v>0</v>
      </c>
      <c r="L85" s="12">
        <f t="shared" si="20"/>
        <v>0</v>
      </c>
      <c r="M85" s="17">
        <f t="shared" si="21"/>
        <v>9200764.6899999995</v>
      </c>
    </row>
    <row r="86" spans="1:13" x14ac:dyDescent="0.25">
      <c r="A86" s="9">
        <v>19114102</v>
      </c>
      <c r="B86" s="10" t="str">
        <f t="shared" si="11"/>
        <v>1</v>
      </c>
      <c r="C86" s="10" t="str">
        <f t="shared" si="12"/>
        <v>19</v>
      </c>
      <c r="D86" s="10" t="str">
        <f t="shared" si="13"/>
        <v>191</v>
      </c>
      <c r="E86" s="12">
        <v>3257208.65</v>
      </c>
      <c r="F86" s="12">
        <f t="shared" si="14"/>
        <v>0</v>
      </c>
      <c r="G86" s="12">
        <f t="shared" si="15"/>
        <v>0</v>
      </c>
      <c r="H86" s="12">
        <f t="shared" si="16"/>
        <v>0</v>
      </c>
      <c r="I86" s="12">
        <f t="shared" si="17"/>
        <v>0</v>
      </c>
      <c r="J86" s="12">
        <f t="shared" si="18"/>
        <v>0</v>
      </c>
      <c r="K86" s="12">
        <f t="shared" si="19"/>
        <v>0</v>
      </c>
      <c r="L86" s="12">
        <f t="shared" si="20"/>
        <v>0</v>
      </c>
      <c r="M86" s="17">
        <f t="shared" si="21"/>
        <v>3257208.65</v>
      </c>
    </row>
    <row r="87" spans="1:13" x14ac:dyDescent="0.25">
      <c r="A87" s="9">
        <v>19114201</v>
      </c>
      <c r="B87" s="10" t="str">
        <f t="shared" si="11"/>
        <v>1</v>
      </c>
      <c r="C87" s="10" t="str">
        <f t="shared" si="12"/>
        <v>19</v>
      </c>
      <c r="D87" s="10" t="str">
        <f t="shared" si="13"/>
        <v>191</v>
      </c>
      <c r="E87" s="12">
        <v>4819511.8499999996</v>
      </c>
      <c r="F87" s="12">
        <f t="shared" si="14"/>
        <v>0</v>
      </c>
      <c r="G87" s="12">
        <f t="shared" si="15"/>
        <v>0</v>
      </c>
      <c r="H87" s="12">
        <f t="shared" si="16"/>
        <v>0</v>
      </c>
      <c r="I87" s="12">
        <f t="shared" si="17"/>
        <v>0</v>
      </c>
      <c r="J87" s="12">
        <f t="shared" si="18"/>
        <v>0</v>
      </c>
      <c r="K87" s="12">
        <f t="shared" si="19"/>
        <v>0</v>
      </c>
      <c r="L87" s="12">
        <f t="shared" si="20"/>
        <v>0</v>
      </c>
      <c r="M87" s="17">
        <f t="shared" si="21"/>
        <v>4819511.8499999996</v>
      </c>
    </row>
    <row r="88" spans="1:13" x14ac:dyDescent="0.25">
      <c r="A88" s="9">
        <v>19114202</v>
      </c>
      <c r="B88" s="10" t="str">
        <f t="shared" si="11"/>
        <v>1</v>
      </c>
      <c r="C88" s="10" t="str">
        <f t="shared" si="12"/>
        <v>19</v>
      </c>
      <c r="D88" s="10" t="str">
        <f t="shared" si="13"/>
        <v>191</v>
      </c>
      <c r="E88" s="12">
        <v>6133672.1299999999</v>
      </c>
      <c r="F88" s="12">
        <f t="shared" si="14"/>
        <v>0</v>
      </c>
      <c r="G88" s="12">
        <f t="shared" si="15"/>
        <v>0</v>
      </c>
      <c r="H88" s="12">
        <f t="shared" si="16"/>
        <v>0</v>
      </c>
      <c r="I88" s="12">
        <f t="shared" si="17"/>
        <v>0</v>
      </c>
      <c r="J88" s="12">
        <f t="shared" si="18"/>
        <v>0</v>
      </c>
      <c r="K88" s="12">
        <f t="shared" si="19"/>
        <v>0</v>
      </c>
      <c r="L88" s="12">
        <f t="shared" si="20"/>
        <v>0</v>
      </c>
      <c r="M88" s="17">
        <f t="shared" si="21"/>
        <v>6133672.1299999999</v>
      </c>
    </row>
    <row r="89" spans="1:13" x14ac:dyDescent="0.25">
      <c r="A89" s="9">
        <v>19131401</v>
      </c>
      <c r="B89" s="10" t="str">
        <f t="shared" si="11"/>
        <v>1</v>
      </c>
      <c r="C89" s="10" t="str">
        <f t="shared" si="12"/>
        <v>19</v>
      </c>
      <c r="D89" s="10" t="str">
        <f t="shared" si="13"/>
        <v>191</v>
      </c>
      <c r="E89" s="12">
        <v>585228.92000000004</v>
      </c>
      <c r="F89" s="12">
        <f t="shared" si="14"/>
        <v>0</v>
      </c>
      <c r="G89" s="12">
        <f t="shared" si="15"/>
        <v>0</v>
      </c>
      <c r="H89" s="12">
        <f t="shared" si="16"/>
        <v>0</v>
      </c>
      <c r="I89" s="12">
        <f t="shared" si="17"/>
        <v>0</v>
      </c>
      <c r="J89" s="12">
        <f t="shared" si="18"/>
        <v>0</v>
      </c>
      <c r="K89" s="12">
        <f t="shared" si="19"/>
        <v>0</v>
      </c>
      <c r="L89" s="12">
        <f t="shared" si="20"/>
        <v>0</v>
      </c>
      <c r="M89" s="17">
        <f t="shared" si="21"/>
        <v>585228.92000000004</v>
      </c>
    </row>
    <row r="90" spans="1:13" x14ac:dyDescent="0.25">
      <c r="A90" s="9">
        <v>19131402</v>
      </c>
      <c r="B90" s="10" t="str">
        <f t="shared" si="11"/>
        <v>1</v>
      </c>
      <c r="C90" s="10" t="str">
        <f t="shared" si="12"/>
        <v>19</v>
      </c>
      <c r="D90" s="10" t="str">
        <f t="shared" si="13"/>
        <v>191</v>
      </c>
      <c r="E90" s="12">
        <v>931010.78</v>
      </c>
      <c r="F90" s="12">
        <f t="shared" si="14"/>
        <v>0</v>
      </c>
      <c r="G90" s="12">
        <f t="shared" si="15"/>
        <v>0</v>
      </c>
      <c r="H90" s="12">
        <f t="shared" si="16"/>
        <v>0</v>
      </c>
      <c r="I90" s="12">
        <f t="shared" si="17"/>
        <v>0</v>
      </c>
      <c r="J90" s="12">
        <f t="shared" si="18"/>
        <v>0</v>
      </c>
      <c r="K90" s="12">
        <f t="shared" si="19"/>
        <v>0</v>
      </c>
      <c r="L90" s="12">
        <f t="shared" si="20"/>
        <v>0</v>
      </c>
      <c r="M90" s="17">
        <f t="shared" si="21"/>
        <v>931010.78</v>
      </c>
    </row>
    <row r="91" spans="1:13" x14ac:dyDescent="0.25">
      <c r="A91" s="9">
        <v>19131501</v>
      </c>
      <c r="B91" s="10" t="str">
        <f t="shared" si="11"/>
        <v>1</v>
      </c>
      <c r="C91" s="10" t="str">
        <f t="shared" si="12"/>
        <v>19</v>
      </c>
      <c r="D91" s="10" t="str">
        <f t="shared" si="13"/>
        <v>191</v>
      </c>
      <c r="E91" s="12">
        <v>2003794.05</v>
      </c>
      <c r="F91" s="12">
        <f t="shared" si="14"/>
        <v>0</v>
      </c>
      <c r="G91" s="12">
        <f t="shared" si="15"/>
        <v>0</v>
      </c>
      <c r="H91" s="12">
        <f t="shared" si="16"/>
        <v>0</v>
      </c>
      <c r="I91" s="12">
        <f t="shared" si="17"/>
        <v>0</v>
      </c>
      <c r="J91" s="12">
        <f t="shared" si="18"/>
        <v>0</v>
      </c>
      <c r="K91" s="12">
        <f t="shared" si="19"/>
        <v>0</v>
      </c>
      <c r="L91" s="12">
        <f t="shared" si="20"/>
        <v>0</v>
      </c>
      <c r="M91" s="17">
        <f t="shared" si="21"/>
        <v>2003794.05</v>
      </c>
    </row>
    <row r="92" spans="1:13" x14ac:dyDescent="0.25">
      <c r="A92" s="9">
        <v>19131502</v>
      </c>
      <c r="B92" s="10" t="str">
        <f t="shared" si="11"/>
        <v>1</v>
      </c>
      <c r="C92" s="10" t="str">
        <f t="shared" si="12"/>
        <v>19</v>
      </c>
      <c r="D92" s="10" t="str">
        <f t="shared" si="13"/>
        <v>191</v>
      </c>
      <c r="E92" s="12">
        <v>1988499.55</v>
      </c>
      <c r="F92" s="12">
        <f t="shared" si="14"/>
        <v>0</v>
      </c>
      <c r="G92" s="12">
        <f t="shared" si="15"/>
        <v>0</v>
      </c>
      <c r="H92" s="12">
        <f t="shared" si="16"/>
        <v>0</v>
      </c>
      <c r="I92" s="12">
        <f t="shared" si="17"/>
        <v>0</v>
      </c>
      <c r="J92" s="12">
        <f t="shared" si="18"/>
        <v>0</v>
      </c>
      <c r="K92" s="12">
        <f t="shared" si="19"/>
        <v>0</v>
      </c>
      <c r="L92" s="12">
        <f t="shared" si="20"/>
        <v>0</v>
      </c>
      <c r="M92" s="17">
        <f t="shared" si="21"/>
        <v>1988499.55</v>
      </c>
    </row>
    <row r="93" spans="1:13" x14ac:dyDescent="0.25">
      <c r="A93" s="9">
        <v>19159901</v>
      </c>
      <c r="B93" s="10" t="str">
        <f t="shared" si="11"/>
        <v>1</v>
      </c>
      <c r="C93" s="10" t="str">
        <f t="shared" si="12"/>
        <v>19</v>
      </c>
      <c r="D93" s="10" t="str">
        <f t="shared" si="13"/>
        <v>191</v>
      </c>
      <c r="E93" s="12">
        <v>162026.31</v>
      </c>
      <c r="F93" s="12">
        <f t="shared" si="14"/>
        <v>0</v>
      </c>
      <c r="G93" s="12">
        <f t="shared" si="15"/>
        <v>0</v>
      </c>
      <c r="H93" s="12">
        <f t="shared" si="16"/>
        <v>0</v>
      </c>
      <c r="I93" s="12">
        <f t="shared" si="17"/>
        <v>0</v>
      </c>
      <c r="J93" s="12">
        <f t="shared" si="18"/>
        <v>0</v>
      </c>
      <c r="K93" s="12">
        <f t="shared" si="19"/>
        <v>0</v>
      </c>
      <c r="L93" s="12">
        <f t="shared" si="20"/>
        <v>0</v>
      </c>
      <c r="M93" s="17">
        <f t="shared" si="21"/>
        <v>162026.31</v>
      </c>
    </row>
    <row r="94" spans="1:13" x14ac:dyDescent="0.25">
      <c r="A94" s="9">
        <v>19190000</v>
      </c>
      <c r="B94" s="10" t="str">
        <f t="shared" si="11"/>
        <v>1</v>
      </c>
      <c r="C94" s="10" t="str">
        <f t="shared" si="12"/>
        <v>19</v>
      </c>
      <c r="D94" s="10" t="str">
        <f t="shared" si="13"/>
        <v>191</v>
      </c>
      <c r="E94" s="12">
        <v>0</v>
      </c>
      <c r="F94" s="12">
        <f t="shared" si="14"/>
        <v>0</v>
      </c>
      <c r="G94" s="12">
        <f t="shared" si="15"/>
        <v>0</v>
      </c>
      <c r="H94" s="12">
        <f t="shared" si="16"/>
        <v>0</v>
      </c>
      <c r="I94" s="12">
        <f t="shared" si="17"/>
        <v>0</v>
      </c>
      <c r="J94" s="12">
        <f t="shared" si="18"/>
        <v>0</v>
      </c>
      <c r="K94" s="12">
        <f t="shared" si="19"/>
        <v>0</v>
      </c>
      <c r="L94" s="12">
        <f t="shared" si="20"/>
        <v>0</v>
      </c>
      <c r="M94" s="17">
        <f t="shared" si="21"/>
        <v>0</v>
      </c>
    </row>
    <row r="95" spans="1:13" x14ac:dyDescent="0.25">
      <c r="A95" s="9">
        <v>19191500</v>
      </c>
      <c r="B95" s="10" t="str">
        <f t="shared" si="11"/>
        <v>1</v>
      </c>
      <c r="C95" s="10" t="str">
        <f t="shared" si="12"/>
        <v>19</v>
      </c>
      <c r="D95" s="10" t="str">
        <f t="shared" si="13"/>
        <v>191</v>
      </c>
      <c r="E95" s="12">
        <v>16612959.119999999</v>
      </c>
      <c r="F95" s="12">
        <f t="shared" si="14"/>
        <v>0</v>
      </c>
      <c r="G95" s="12">
        <f t="shared" si="15"/>
        <v>0</v>
      </c>
      <c r="H95" s="12">
        <f t="shared" si="16"/>
        <v>0</v>
      </c>
      <c r="I95" s="12">
        <f t="shared" si="17"/>
        <v>0</v>
      </c>
      <c r="J95" s="12">
        <f t="shared" si="18"/>
        <v>0</v>
      </c>
      <c r="K95" s="12">
        <f t="shared" si="19"/>
        <v>0</v>
      </c>
      <c r="L95" s="12">
        <f t="shared" si="20"/>
        <v>0</v>
      </c>
      <c r="M95" s="17">
        <f t="shared" si="21"/>
        <v>16612959.119999999</v>
      </c>
    </row>
    <row r="96" spans="1:13" x14ac:dyDescent="0.25">
      <c r="A96" s="9">
        <v>19192700</v>
      </c>
      <c r="B96" s="10" t="str">
        <f t="shared" si="11"/>
        <v>1</v>
      </c>
      <c r="C96" s="10" t="str">
        <f t="shared" si="12"/>
        <v>19</v>
      </c>
      <c r="D96" s="10" t="str">
        <f t="shared" si="13"/>
        <v>191</v>
      </c>
      <c r="E96" s="12">
        <v>747757.43</v>
      </c>
      <c r="F96" s="12">
        <f t="shared" si="14"/>
        <v>0</v>
      </c>
      <c r="G96" s="12">
        <f t="shared" si="15"/>
        <v>0</v>
      </c>
      <c r="H96" s="12">
        <f t="shared" si="16"/>
        <v>0</v>
      </c>
      <c r="I96" s="12">
        <f t="shared" si="17"/>
        <v>0</v>
      </c>
      <c r="J96" s="12">
        <f t="shared" si="18"/>
        <v>0</v>
      </c>
      <c r="K96" s="12">
        <f t="shared" si="19"/>
        <v>0</v>
      </c>
      <c r="L96" s="12">
        <f t="shared" si="20"/>
        <v>0</v>
      </c>
      <c r="M96" s="17">
        <f t="shared" si="21"/>
        <v>747757.43</v>
      </c>
    </row>
    <row r="97" spans="1:13" x14ac:dyDescent="0.25">
      <c r="A97" s="9">
        <v>19199900</v>
      </c>
      <c r="B97" s="10" t="str">
        <f t="shared" si="11"/>
        <v>1</v>
      </c>
      <c r="C97" s="10" t="str">
        <f t="shared" si="12"/>
        <v>19</v>
      </c>
      <c r="D97" s="10" t="str">
        <f t="shared" si="13"/>
        <v>191</v>
      </c>
      <c r="E97" s="12">
        <v>12820634.699999999</v>
      </c>
      <c r="F97" s="12">
        <f t="shared" si="14"/>
        <v>0</v>
      </c>
      <c r="G97" s="12">
        <f t="shared" si="15"/>
        <v>0</v>
      </c>
      <c r="H97" s="12">
        <f t="shared" si="16"/>
        <v>0</v>
      </c>
      <c r="I97" s="12">
        <f t="shared" si="17"/>
        <v>0</v>
      </c>
      <c r="J97" s="12">
        <f t="shared" si="18"/>
        <v>0</v>
      </c>
      <c r="K97" s="12">
        <f t="shared" si="19"/>
        <v>0</v>
      </c>
      <c r="L97" s="12">
        <f t="shared" si="20"/>
        <v>0</v>
      </c>
      <c r="M97" s="17">
        <f t="shared" si="21"/>
        <v>12820634.699999999</v>
      </c>
    </row>
    <row r="98" spans="1:13" x14ac:dyDescent="0.25">
      <c r="A98" s="9">
        <v>19210600</v>
      </c>
      <c r="B98" s="10" t="str">
        <f t="shared" si="11"/>
        <v>1</v>
      </c>
      <c r="C98" s="10" t="str">
        <f t="shared" si="12"/>
        <v>19</v>
      </c>
      <c r="D98" s="10" t="str">
        <f t="shared" si="13"/>
        <v>192</v>
      </c>
      <c r="E98" s="12">
        <v>538472.81000000006</v>
      </c>
      <c r="F98" s="12">
        <f t="shared" si="14"/>
        <v>0</v>
      </c>
      <c r="G98" s="12">
        <f t="shared" si="15"/>
        <v>0</v>
      </c>
      <c r="H98" s="12">
        <f t="shared" si="16"/>
        <v>0</v>
      </c>
      <c r="I98" s="12">
        <f t="shared" si="17"/>
        <v>0</v>
      </c>
      <c r="J98" s="12">
        <f t="shared" si="18"/>
        <v>0</v>
      </c>
      <c r="K98" s="12">
        <f t="shared" si="19"/>
        <v>0</v>
      </c>
      <c r="L98" s="12">
        <f t="shared" si="20"/>
        <v>0</v>
      </c>
      <c r="M98" s="17">
        <f t="shared" si="21"/>
        <v>538472.81000000006</v>
      </c>
    </row>
    <row r="99" spans="1:13" x14ac:dyDescent="0.25">
      <c r="A99" s="9">
        <v>19219900</v>
      </c>
      <c r="B99" s="10" t="str">
        <f t="shared" si="11"/>
        <v>1</v>
      </c>
      <c r="C99" s="10" t="str">
        <f t="shared" si="12"/>
        <v>19</v>
      </c>
      <c r="D99" s="10" t="str">
        <f t="shared" si="13"/>
        <v>192</v>
      </c>
      <c r="E99" s="12">
        <v>239816.27</v>
      </c>
      <c r="F99" s="12">
        <f t="shared" si="14"/>
        <v>0</v>
      </c>
      <c r="G99" s="12">
        <f t="shared" si="15"/>
        <v>0</v>
      </c>
      <c r="H99" s="12">
        <f t="shared" si="16"/>
        <v>0</v>
      </c>
      <c r="I99" s="12">
        <f t="shared" si="17"/>
        <v>0</v>
      </c>
      <c r="J99" s="12">
        <f t="shared" si="18"/>
        <v>0</v>
      </c>
      <c r="K99" s="12">
        <f t="shared" si="19"/>
        <v>0</v>
      </c>
      <c r="L99" s="12">
        <f t="shared" si="20"/>
        <v>0</v>
      </c>
      <c r="M99" s="17">
        <f t="shared" si="21"/>
        <v>239816.27</v>
      </c>
    </row>
    <row r="100" spans="1:13" x14ac:dyDescent="0.25">
      <c r="A100" s="9">
        <v>19220100</v>
      </c>
      <c r="B100" s="10" t="str">
        <f t="shared" si="11"/>
        <v>1</v>
      </c>
      <c r="C100" s="10" t="str">
        <f t="shared" si="12"/>
        <v>19</v>
      </c>
      <c r="D100" s="10" t="str">
        <f t="shared" si="13"/>
        <v>192</v>
      </c>
      <c r="E100" s="12">
        <v>14975896.68</v>
      </c>
      <c r="F100" s="12">
        <f t="shared" si="14"/>
        <v>0</v>
      </c>
      <c r="G100" s="12">
        <f t="shared" si="15"/>
        <v>0</v>
      </c>
      <c r="H100" s="12">
        <f t="shared" si="16"/>
        <v>0</v>
      </c>
      <c r="I100" s="12">
        <f t="shared" si="17"/>
        <v>0</v>
      </c>
      <c r="J100" s="12">
        <f t="shared" si="18"/>
        <v>0</v>
      </c>
      <c r="K100" s="12">
        <f t="shared" si="19"/>
        <v>0</v>
      </c>
      <c r="L100" s="12">
        <f t="shared" si="20"/>
        <v>0</v>
      </c>
      <c r="M100" s="17">
        <f t="shared" si="21"/>
        <v>14975896.68</v>
      </c>
    </row>
    <row r="101" spans="1:13" x14ac:dyDescent="0.25">
      <c r="A101" s="9">
        <v>19220700</v>
      </c>
      <c r="B101" s="10" t="str">
        <f t="shared" si="11"/>
        <v>1</v>
      </c>
      <c r="C101" s="10" t="str">
        <f t="shared" si="12"/>
        <v>19</v>
      </c>
      <c r="D101" s="10" t="str">
        <f t="shared" si="13"/>
        <v>192</v>
      </c>
      <c r="E101" s="12">
        <v>6186657.8499999996</v>
      </c>
      <c r="F101" s="12">
        <f t="shared" si="14"/>
        <v>0</v>
      </c>
      <c r="G101" s="12">
        <f t="shared" si="15"/>
        <v>0</v>
      </c>
      <c r="H101" s="12">
        <f t="shared" si="16"/>
        <v>0</v>
      </c>
      <c r="I101" s="12">
        <f t="shared" si="17"/>
        <v>0</v>
      </c>
      <c r="J101" s="12">
        <f t="shared" si="18"/>
        <v>0</v>
      </c>
      <c r="K101" s="12">
        <f t="shared" si="19"/>
        <v>0</v>
      </c>
      <c r="L101" s="12">
        <f t="shared" si="20"/>
        <v>0</v>
      </c>
      <c r="M101" s="17">
        <f t="shared" si="21"/>
        <v>6186657.8499999996</v>
      </c>
    </row>
    <row r="102" spans="1:13" x14ac:dyDescent="0.25">
      <c r="A102" s="9">
        <v>19229900</v>
      </c>
      <c r="B102" s="10" t="str">
        <f t="shared" si="11"/>
        <v>1</v>
      </c>
      <c r="C102" s="10" t="str">
        <f t="shared" si="12"/>
        <v>19</v>
      </c>
      <c r="D102" s="10" t="str">
        <f t="shared" si="13"/>
        <v>192</v>
      </c>
      <c r="E102" s="12">
        <v>4239438.2699999996</v>
      </c>
      <c r="F102" s="12">
        <f t="shared" si="14"/>
        <v>0</v>
      </c>
      <c r="G102" s="12">
        <f t="shared" si="15"/>
        <v>0</v>
      </c>
      <c r="H102" s="12">
        <f t="shared" si="16"/>
        <v>0</v>
      </c>
      <c r="I102" s="12">
        <f t="shared" si="17"/>
        <v>0</v>
      </c>
      <c r="J102" s="12">
        <f t="shared" si="18"/>
        <v>0</v>
      </c>
      <c r="K102" s="12">
        <f t="shared" si="19"/>
        <v>0</v>
      </c>
      <c r="L102" s="12">
        <f t="shared" si="20"/>
        <v>0</v>
      </c>
      <c r="M102" s="17">
        <f t="shared" si="21"/>
        <v>4239438.2699999996</v>
      </c>
    </row>
    <row r="103" spans="1:13" x14ac:dyDescent="0.25">
      <c r="A103" s="9">
        <v>19311400</v>
      </c>
      <c r="B103" s="10" t="str">
        <f t="shared" si="11"/>
        <v>1</v>
      </c>
      <c r="C103" s="10" t="str">
        <f t="shared" si="12"/>
        <v>19</v>
      </c>
      <c r="D103" s="10" t="str">
        <f t="shared" si="13"/>
        <v>193</v>
      </c>
      <c r="E103" s="12">
        <v>3262324.25</v>
      </c>
      <c r="F103" s="12">
        <f t="shared" si="14"/>
        <v>0</v>
      </c>
      <c r="G103" s="12">
        <f t="shared" si="15"/>
        <v>0</v>
      </c>
      <c r="H103" s="12">
        <f t="shared" si="16"/>
        <v>0</v>
      </c>
      <c r="I103" s="12">
        <f t="shared" si="17"/>
        <v>0</v>
      </c>
      <c r="J103" s="12">
        <f t="shared" si="18"/>
        <v>0</v>
      </c>
      <c r="K103" s="12">
        <f t="shared" si="19"/>
        <v>0</v>
      </c>
      <c r="L103" s="12">
        <f t="shared" si="20"/>
        <v>0</v>
      </c>
      <c r="M103" s="17">
        <f t="shared" si="21"/>
        <v>3262324.25</v>
      </c>
    </row>
    <row r="104" spans="1:13" x14ac:dyDescent="0.25">
      <c r="A104" s="9">
        <v>19311500</v>
      </c>
      <c r="B104" s="10" t="str">
        <f t="shared" si="11"/>
        <v>1</v>
      </c>
      <c r="C104" s="10" t="str">
        <f t="shared" si="12"/>
        <v>19</v>
      </c>
      <c r="D104" s="10" t="str">
        <f t="shared" si="13"/>
        <v>193</v>
      </c>
      <c r="E104" s="12">
        <v>17847803</v>
      </c>
      <c r="F104" s="12">
        <f t="shared" si="14"/>
        <v>0</v>
      </c>
      <c r="G104" s="12">
        <f t="shared" si="15"/>
        <v>0</v>
      </c>
      <c r="H104" s="12">
        <f t="shared" si="16"/>
        <v>0</v>
      </c>
      <c r="I104" s="12">
        <f t="shared" si="17"/>
        <v>0</v>
      </c>
      <c r="J104" s="12">
        <f t="shared" si="18"/>
        <v>0</v>
      </c>
      <c r="K104" s="12">
        <f t="shared" si="19"/>
        <v>0</v>
      </c>
      <c r="L104" s="12">
        <f t="shared" si="20"/>
        <v>0</v>
      </c>
      <c r="M104" s="17">
        <f t="shared" si="21"/>
        <v>17847803</v>
      </c>
    </row>
    <row r="105" spans="1:13" x14ac:dyDescent="0.25">
      <c r="A105" s="9">
        <v>19329901</v>
      </c>
      <c r="B105" s="10" t="str">
        <f t="shared" si="11"/>
        <v>1</v>
      </c>
      <c r="C105" s="10" t="str">
        <f t="shared" si="12"/>
        <v>19</v>
      </c>
      <c r="D105" s="10" t="str">
        <f t="shared" si="13"/>
        <v>193</v>
      </c>
      <c r="E105" s="12">
        <v>621478.85</v>
      </c>
      <c r="F105" s="12">
        <f t="shared" si="14"/>
        <v>0</v>
      </c>
      <c r="G105" s="12">
        <f t="shared" si="15"/>
        <v>0</v>
      </c>
      <c r="H105" s="12">
        <f t="shared" si="16"/>
        <v>0</v>
      </c>
      <c r="I105" s="12">
        <f t="shared" si="17"/>
        <v>0</v>
      </c>
      <c r="J105" s="12">
        <f t="shared" si="18"/>
        <v>0</v>
      </c>
      <c r="K105" s="12">
        <f t="shared" si="19"/>
        <v>0</v>
      </c>
      <c r="L105" s="12">
        <f t="shared" si="20"/>
        <v>0</v>
      </c>
      <c r="M105" s="17">
        <f t="shared" si="21"/>
        <v>621478.85</v>
      </c>
    </row>
    <row r="106" spans="1:13" x14ac:dyDescent="0.25">
      <c r="A106" s="9">
        <v>19329907</v>
      </c>
      <c r="B106" s="10" t="str">
        <f t="shared" si="11"/>
        <v>1</v>
      </c>
      <c r="C106" s="10" t="str">
        <f t="shared" si="12"/>
        <v>19</v>
      </c>
      <c r="D106" s="10" t="str">
        <f t="shared" si="13"/>
        <v>193</v>
      </c>
      <c r="E106" s="12">
        <v>0</v>
      </c>
      <c r="F106" s="12">
        <f t="shared" si="14"/>
        <v>0</v>
      </c>
      <c r="G106" s="12">
        <f t="shared" si="15"/>
        <v>0</v>
      </c>
      <c r="H106" s="12">
        <f t="shared" si="16"/>
        <v>0</v>
      </c>
      <c r="I106" s="12">
        <f t="shared" si="17"/>
        <v>0</v>
      </c>
      <c r="J106" s="12">
        <f t="shared" si="18"/>
        <v>0</v>
      </c>
      <c r="K106" s="12">
        <f t="shared" si="19"/>
        <v>0</v>
      </c>
      <c r="L106" s="12">
        <f t="shared" si="20"/>
        <v>0</v>
      </c>
      <c r="M106" s="17">
        <f t="shared" si="21"/>
        <v>0</v>
      </c>
    </row>
    <row r="107" spans="1:13" x14ac:dyDescent="0.25">
      <c r="A107" s="9">
        <v>19329908</v>
      </c>
      <c r="B107" s="10" t="str">
        <f t="shared" si="11"/>
        <v>1</v>
      </c>
      <c r="C107" s="10" t="str">
        <f t="shared" si="12"/>
        <v>19</v>
      </c>
      <c r="D107" s="10" t="str">
        <f t="shared" si="13"/>
        <v>193</v>
      </c>
      <c r="E107" s="12">
        <v>320.05</v>
      </c>
      <c r="F107" s="12">
        <f t="shared" si="14"/>
        <v>0</v>
      </c>
      <c r="G107" s="12">
        <f t="shared" si="15"/>
        <v>0</v>
      </c>
      <c r="H107" s="12">
        <f t="shared" si="16"/>
        <v>0</v>
      </c>
      <c r="I107" s="12">
        <f t="shared" si="17"/>
        <v>0</v>
      </c>
      <c r="J107" s="12">
        <f t="shared" si="18"/>
        <v>0</v>
      </c>
      <c r="K107" s="12">
        <f t="shared" si="19"/>
        <v>0</v>
      </c>
      <c r="L107" s="12">
        <f t="shared" si="20"/>
        <v>0</v>
      </c>
      <c r="M107" s="17">
        <f t="shared" si="21"/>
        <v>320.05</v>
      </c>
    </row>
    <row r="108" spans="1:13" x14ac:dyDescent="0.25">
      <c r="A108" s="9">
        <v>19329910</v>
      </c>
      <c r="B108" s="10" t="str">
        <f t="shared" si="11"/>
        <v>1</v>
      </c>
      <c r="C108" s="10" t="str">
        <f t="shared" si="12"/>
        <v>19</v>
      </c>
      <c r="D108" s="10" t="str">
        <f t="shared" si="13"/>
        <v>193</v>
      </c>
      <c r="E108" s="12">
        <v>370796.03</v>
      </c>
      <c r="F108" s="12">
        <f t="shared" si="14"/>
        <v>0</v>
      </c>
      <c r="G108" s="12">
        <f t="shared" si="15"/>
        <v>0</v>
      </c>
      <c r="H108" s="12">
        <f t="shared" si="16"/>
        <v>0</v>
      </c>
      <c r="I108" s="12">
        <f t="shared" si="17"/>
        <v>0</v>
      </c>
      <c r="J108" s="12">
        <f t="shared" si="18"/>
        <v>0</v>
      </c>
      <c r="K108" s="12">
        <f t="shared" si="19"/>
        <v>0</v>
      </c>
      <c r="L108" s="12">
        <f t="shared" si="20"/>
        <v>0</v>
      </c>
      <c r="M108" s="17">
        <f t="shared" si="21"/>
        <v>370796.03</v>
      </c>
    </row>
    <row r="109" spans="1:13" x14ac:dyDescent="0.25">
      <c r="A109" s="9">
        <v>19329911</v>
      </c>
      <c r="B109" s="10" t="str">
        <f t="shared" si="11"/>
        <v>1</v>
      </c>
      <c r="C109" s="10" t="str">
        <f t="shared" si="12"/>
        <v>19</v>
      </c>
      <c r="D109" s="10" t="str">
        <f t="shared" si="13"/>
        <v>193</v>
      </c>
      <c r="E109" s="12">
        <v>16697.939999999999</v>
      </c>
      <c r="F109" s="12">
        <f t="shared" si="14"/>
        <v>0</v>
      </c>
      <c r="G109" s="12">
        <f t="shared" si="15"/>
        <v>0</v>
      </c>
      <c r="H109" s="12">
        <f t="shared" si="16"/>
        <v>0</v>
      </c>
      <c r="I109" s="12">
        <f t="shared" si="17"/>
        <v>0</v>
      </c>
      <c r="J109" s="12">
        <f t="shared" si="18"/>
        <v>0</v>
      </c>
      <c r="K109" s="12">
        <f t="shared" si="19"/>
        <v>0</v>
      </c>
      <c r="L109" s="12">
        <f t="shared" si="20"/>
        <v>0</v>
      </c>
      <c r="M109" s="17">
        <f t="shared" si="21"/>
        <v>16697.939999999999</v>
      </c>
    </row>
    <row r="110" spans="1:13" x14ac:dyDescent="0.25">
      <c r="A110" s="9">
        <v>19329912</v>
      </c>
      <c r="B110" s="10" t="str">
        <f t="shared" si="11"/>
        <v>1</v>
      </c>
      <c r="C110" s="10" t="str">
        <f t="shared" si="12"/>
        <v>19</v>
      </c>
      <c r="D110" s="10" t="str">
        <f t="shared" si="13"/>
        <v>193</v>
      </c>
      <c r="E110" s="12">
        <v>198464.26</v>
      </c>
      <c r="F110" s="12">
        <f t="shared" si="14"/>
        <v>0</v>
      </c>
      <c r="G110" s="12">
        <f t="shared" si="15"/>
        <v>0</v>
      </c>
      <c r="H110" s="12">
        <f t="shared" si="16"/>
        <v>0</v>
      </c>
      <c r="I110" s="12">
        <f t="shared" si="17"/>
        <v>0</v>
      </c>
      <c r="J110" s="12">
        <f t="shared" si="18"/>
        <v>0</v>
      </c>
      <c r="K110" s="12">
        <f t="shared" si="19"/>
        <v>0</v>
      </c>
      <c r="L110" s="12">
        <f t="shared" si="20"/>
        <v>0</v>
      </c>
      <c r="M110" s="17">
        <f t="shared" si="21"/>
        <v>198464.26</v>
      </c>
    </row>
    <row r="111" spans="1:13" x14ac:dyDescent="0.25">
      <c r="A111" s="9">
        <v>19329913</v>
      </c>
      <c r="B111" s="10" t="str">
        <f t="shared" si="11"/>
        <v>1</v>
      </c>
      <c r="C111" s="10" t="str">
        <f t="shared" si="12"/>
        <v>19</v>
      </c>
      <c r="D111" s="10" t="str">
        <f t="shared" si="13"/>
        <v>193</v>
      </c>
      <c r="E111" s="12">
        <v>576.75</v>
      </c>
      <c r="F111" s="12">
        <f t="shared" si="14"/>
        <v>0</v>
      </c>
      <c r="G111" s="12">
        <f t="shared" si="15"/>
        <v>0</v>
      </c>
      <c r="H111" s="12">
        <f t="shared" si="16"/>
        <v>0</v>
      </c>
      <c r="I111" s="12">
        <f t="shared" si="17"/>
        <v>0</v>
      </c>
      <c r="J111" s="12">
        <f t="shared" si="18"/>
        <v>0</v>
      </c>
      <c r="K111" s="12">
        <f t="shared" si="19"/>
        <v>0</v>
      </c>
      <c r="L111" s="12">
        <f t="shared" si="20"/>
        <v>0</v>
      </c>
      <c r="M111" s="17">
        <f t="shared" si="21"/>
        <v>576.75</v>
      </c>
    </row>
    <row r="112" spans="1:13" x14ac:dyDescent="0.25">
      <c r="A112" s="9">
        <v>19330001</v>
      </c>
      <c r="B112" s="10" t="str">
        <f t="shared" si="11"/>
        <v>1</v>
      </c>
      <c r="C112" s="10" t="str">
        <f t="shared" si="12"/>
        <v>19</v>
      </c>
      <c r="D112" s="10" t="str">
        <f t="shared" si="13"/>
        <v>193</v>
      </c>
      <c r="E112" s="12">
        <v>0</v>
      </c>
      <c r="F112" s="12">
        <f t="shared" si="14"/>
        <v>0</v>
      </c>
      <c r="G112" s="12">
        <f t="shared" si="15"/>
        <v>0</v>
      </c>
      <c r="H112" s="12">
        <f t="shared" si="16"/>
        <v>0</v>
      </c>
      <c r="I112" s="12">
        <f t="shared" si="17"/>
        <v>0</v>
      </c>
      <c r="J112" s="12">
        <f t="shared" si="18"/>
        <v>0</v>
      </c>
      <c r="K112" s="12">
        <f t="shared" si="19"/>
        <v>0</v>
      </c>
      <c r="L112" s="12">
        <f t="shared" si="20"/>
        <v>0</v>
      </c>
      <c r="M112" s="17">
        <f t="shared" si="21"/>
        <v>0</v>
      </c>
    </row>
    <row r="113" spans="1:13" x14ac:dyDescent="0.25">
      <c r="A113" s="9">
        <v>19900202</v>
      </c>
      <c r="B113" s="10" t="str">
        <f t="shared" si="11"/>
        <v>1</v>
      </c>
      <c r="C113" s="10" t="str">
        <f t="shared" si="12"/>
        <v>19</v>
      </c>
      <c r="D113" s="10" t="str">
        <f t="shared" si="13"/>
        <v>199</v>
      </c>
      <c r="E113" s="12">
        <v>242025.83</v>
      </c>
      <c r="F113" s="12">
        <f t="shared" si="14"/>
        <v>0</v>
      </c>
      <c r="G113" s="12">
        <f t="shared" si="15"/>
        <v>0</v>
      </c>
      <c r="H113" s="12">
        <f t="shared" si="16"/>
        <v>0</v>
      </c>
      <c r="I113" s="12">
        <f t="shared" si="17"/>
        <v>0</v>
      </c>
      <c r="J113" s="12">
        <f t="shared" si="18"/>
        <v>0</v>
      </c>
      <c r="K113" s="12">
        <f t="shared" si="19"/>
        <v>0</v>
      </c>
      <c r="L113" s="12">
        <f t="shared" si="20"/>
        <v>0</v>
      </c>
      <c r="M113" s="17">
        <f t="shared" si="21"/>
        <v>242025.83</v>
      </c>
    </row>
    <row r="114" spans="1:13" x14ac:dyDescent="0.25">
      <c r="A114" s="9">
        <v>19900304</v>
      </c>
      <c r="B114" s="10" t="str">
        <f t="shared" si="11"/>
        <v>1</v>
      </c>
      <c r="C114" s="10" t="str">
        <f t="shared" si="12"/>
        <v>19</v>
      </c>
      <c r="D114" s="10" t="str">
        <f t="shared" si="13"/>
        <v>199</v>
      </c>
      <c r="E114" s="12">
        <v>20549.8</v>
      </c>
      <c r="F114" s="12">
        <f t="shared" si="14"/>
        <v>0</v>
      </c>
      <c r="G114" s="12">
        <f t="shared" si="15"/>
        <v>0</v>
      </c>
      <c r="H114" s="12">
        <f t="shared" si="16"/>
        <v>0</v>
      </c>
      <c r="I114" s="12">
        <f t="shared" si="17"/>
        <v>0</v>
      </c>
      <c r="J114" s="12">
        <f t="shared" si="18"/>
        <v>0</v>
      </c>
      <c r="K114" s="12">
        <f t="shared" si="19"/>
        <v>0</v>
      </c>
      <c r="L114" s="12">
        <f t="shared" si="20"/>
        <v>0</v>
      </c>
      <c r="M114" s="17">
        <f t="shared" si="21"/>
        <v>20549.8</v>
      </c>
    </row>
    <row r="115" spans="1:13" x14ac:dyDescent="0.25">
      <c r="A115" s="9">
        <v>19902101</v>
      </c>
      <c r="B115" s="10" t="str">
        <f t="shared" si="11"/>
        <v>1</v>
      </c>
      <c r="C115" s="10" t="str">
        <f t="shared" si="12"/>
        <v>19</v>
      </c>
      <c r="D115" s="10" t="str">
        <f t="shared" si="13"/>
        <v>199</v>
      </c>
      <c r="E115" s="12">
        <v>107454.95</v>
      </c>
      <c r="F115" s="12">
        <f t="shared" si="14"/>
        <v>0</v>
      </c>
      <c r="G115" s="12">
        <f t="shared" si="15"/>
        <v>0</v>
      </c>
      <c r="H115" s="12">
        <f t="shared" si="16"/>
        <v>0</v>
      </c>
      <c r="I115" s="12">
        <f t="shared" si="17"/>
        <v>0</v>
      </c>
      <c r="J115" s="12">
        <f t="shared" si="18"/>
        <v>0</v>
      </c>
      <c r="K115" s="12">
        <f t="shared" si="19"/>
        <v>0</v>
      </c>
      <c r="L115" s="12">
        <f t="shared" si="20"/>
        <v>0</v>
      </c>
      <c r="M115" s="17">
        <f t="shared" si="21"/>
        <v>107454.95</v>
      </c>
    </row>
    <row r="116" spans="1:13" x14ac:dyDescent="0.25">
      <c r="A116" s="9">
        <v>19909900</v>
      </c>
      <c r="B116" s="10" t="str">
        <f t="shared" si="11"/>
        <v>1</v>
      </c>
      <c r="C116" s="10" t="str">
        <f t="shared" si="12"/>
        <v>19</v>
      </c>
      <c r="D116" s="10" t="str">
        <f t="shared" si="13"/>
        <v>199</v>
      </c>
      <c r="E116" s="12">
        <v>215956229.00999999</v>
      </c>
      <c r="F116" s="12">
        <f t="shared" si="14"/>
        <v>0</v>
      </c>
      <c r="G116" s="12">
        <f t="shared" si="15"/>
        <v>0</v>
      </c>
      <c r="H116" s="12">
        <f t="shared" si="16"/>
        <v>0</v>
      </c>
      <c r="I116" s="12">
        <f t="shared" si="17"/>
        <v>0</v>
      </c>
      <c r="J116" s="12">
        <f t="shared" si="18"/>
        <v>0</v>
      </c>
      <c r="K116" s="12">
        <f t="shared" si="19"/>
        <v>0</v>
      </c>
      <c r="L116" s="12">
        <f t="shared" si="20"/>
        <v>0</v>
      </c>
      <c r="M116" s="17">
        <f t="shared" si="21"/>
        <v>215956229.00999999</v>
      </c>
    </row>
    <row r="117" spans="1:13" x14ac:dyDescent="0.25">
      <c r="A117" s="9">
        <v>21100100</v>
      </c>
      <c r="B117" s="10" t="str">
        <f t="shared" si="11"/>
        <v>2</v>
      </c>
      <c r="C117" s="10" t="str">
        <f t="shared" si="12"/>
        <v>21</v>
      </c>
      <c r="D117" s="10" t="str">
        <f t="shared" si="13"/>
        <v>211</v>
      </c>
      <c r="E117" s="12">
        <v>30358607.449999999</v>
      </c>
      <c r="F117" s="12">
        <f t="shared" si="14"/>
        <v>0</v>
      </c>
      <c r="G117" s="12">
        <f t="shared" si="15"/>
        <v>0</v>
      </c>
      <c r="H117" s="12">
        <f t="shared" si="16"/>
        <v>0</v>
      </c>
      <c r="I117" s="12">
        <f t="shared" si="17"/>
        <v>0</v>
      </c>
      <c r="J117" s="12">
        <f t="shared" si="18"/>
        <v>0</v>
      </c>
      <c r="K117" s="12">
        <f t="shared" si="19"/>
        <v>30358607.449999999</v>
      </c>
      <c r="L117" s="12">
        <f t="shared" si="20"/>
        <v>0</v>
      </c>
      <c r="M117" s="17">
        <f t="shared" si="21"/>
        <v>0</v>
      </c>
    </row>
    <row r="118" spans="1:13" x14ac:dyDescent="0.25">
      <c r="A118" s="9">
        <v>21140300</v>
      </c>
      <c r="B118" s="10" t="str">
        <f t="shared" si="11"/>
        <v>2</v>
      </c>
      <c r="C118" s="10" t="str">
        <f t="shared" si="12"/>
        <v>21</v>
      </c>
      <c r="D118" s="10" t="str">
        <f t="shared" si="13"/>
        <v>211</v>
      </c>
      <c r="E118" s="12">
        <v>0</v>
      </c>
      <c r="F118" s="12">
        <f t="shared" si="14"/>
        <v>0</v>
      </c>
      <c r="G118" s="12">
        <f t="shared" si="15"/>
        <v>0</v>
      </c>
      <c r="H118" s="12">
        <f t="shared" si="16"/>
        <v>0</v>
      </c>
      <c r="I118" s="12">
        <f t="shared" si="17"/>
        <v>0</v>
      </c>
      <c r="J118" s="12">
        <f t="shared" si="18"/>
        <v>0</v>
      </c>
      <c r="K118" s="12">
        <f t="shared" si="19"/>
        <v>0</v>
      </c>
      <c r="L118" s="12">
        <f t="shared" si="20"/>
        <v>0</v>
      </c>
      <c r="M118" s="17">
        <f t="shared" si="21"/>
        <v>0</v>
      </c>
    </row>
    <row r="119" spans="1:13" x14ac:dyDescent="0.25">
      <c r="A119" s="9">
        <v>21149900</v>
      </c>
      <c r="B119" s="10" t="str">
        <f t="shared" si="11"/>
        <v>2</v>
      </c>
      <c r="C119" s="10" t="str">
        <f t="shared" si="12"/>
        <v>21</v>
      </c>
      <c r="D119" s="10" t="str">
        <f t="shared" si="13"/>
        <v>211</v>
      </c>
      <c r="E119" s="12">
        <v>0</v>
      </c>
      <c r="F119" s="12">
        <f t="shared" si="14"/>
        <v>0</v>
      </c>
      <c r="G119" s="12">
        <f t="shared" si="15"/>
        <v>0</v>
      </c>
      <c r="H119" s="12">
        <f t="shared" si="16"/>
        <v>0</v>
      </c>
      <c r="I119" s="12">
        <f t="shared" si="17"/>
        <v>0</v>
      </c>
      <c r="J119" s="12">
        <f t="shared" si="18"/>
        <v>0</v>
      </c>
      <c r="K119" s="12">
        <f t="shared" si="19"/>
        <v>0</v>
      </c>
      <c r="L119" s="12">
        <f t="shared" si="20"/>
        <v>0</v>
      </c>
      <c r="M119" s="17">
        <f t="shared" si="21"/>
        <v>0</v>
      </c>
    </row>
    <row r="120" spans="1:13" x14ac:dyDescent="0.25">
      <c r="A120" s="9">
        <v>21239900</v>
      </c>
      <c r="B120" s="10" t="str">
        <f t="shared" si="11"/>
        <v>2</v>
      </c>
      <c r="C120" s="10" t="str">
        <f t="shared" si="12"/>
        <v>21</v>
      </c>
      <c r="D120" s="10" t="str">
        <f t="shared" si="13"/>
        <v>212</v>
      </c>
      <c r="E120" s="12">
        <v>3507045</v>
      </c>
      <c r="F120" s="12">
        <f t="shared" si="14"/>
        <v>0</v>
      </c>
      <c r="G120" s="12">
        <f t="shared" si="15"/>
        <v>0</v>
      </c>
      <c r="H120" s="12">
        <f t="shared" si="16"/>
        <v>0</v>
      </c>
      <c r="I120" s="12">
        <f t="shared" si="17"/>
        <v>0</v>
      </c>
      <c r="J120" s="12">
        <f t="shared" si="18"/>
        <v>0</v>
      </c>
      <c r="K120" s="12">
        <f t="shared" si="19"/>
        <v>3507045</v>
      </c>
      <c r="L120" s="12">
        <f t="shared" si="20"/>
        <v>0</v>
      </c>
      <c r="M120" s="17">
        <f t="shared" si="21"/>
        <v>0</v>
      </c>
    </row>
    <row r="121" spans="1:13" x14ac:dyDescent="0.25">
      <c r="A121" s="9">
        <v>22100000</v>
      </c>
      <c r="B121" s="10" t="str">
        <f t="shared" si="11"/>
        <v>2</v>
      </c>
      <c r="C121" s="10" t="str">
        <f t="shared" si="12"/>
        <v>22</v>
      </c>
      <c r="D121" s="10" t="str">
        <f t="shared" si="13"/>
        <v>221</v>
      </c>
      <c r="E121" s="12">
        <v>0</v>
      </c>
      <c r="F121" s="12">
        <f t="shared" si="14"/>
        <v>0</v>
      </c>
      <c r="G121" s="12">
        <f t="shared" si="15"/>
        <v>0</v>
      </c>
      <c r="H121" s="12">
        <f t="shared" si="16"/>
        <v>0</v>
      </c>
      <c r="I121" s="12">
        <f t="shared" si="17"/>
        <v>0</v>
      </c>
      <c r="J121" s="12">
        <f t="shared" si="18"/>
        <v>0</v>
      </c>
      <c r="K121" s="12">
        <f t="shared" si="19"/>
        <v>0</v>
      </c>
      <c r="L121" s="12">
        <f t="shared" si="20"/>
        <v>0</v>
      </c>
      <c r="M121" s="17">
        <f t="shared" si="21"/>
        <v>0</v>
      </c>
    </row>
    <row r="122" spans="1:13" x14ac:dyDescent="0.25">
      <c r="A122" s="9">
        <v>24210101</v>
      </c>
      <c r="B122" s="10" t="str">
        <f t="shared" si="11"/>
        <v>2</v>
      </c>
      <c r="C122" s="10" t="str">
        <f t="shared" si="12"/>
        <v>24</v>
      </c>
      <c r="D122" s="10" t="str">
        <f t="shared" si="13"/>
        <v>242</v>
      </c>
      <c r="E122" s="12">
        <v>9873300</v>
      </c>
      <c r="F122" s="12">
        <f t="shared" si="14"/>
        <v>0</v>
      </c>
      <c r="G122" s="12">
        <f t="shared" si="15"/>
        <v>0</v>
      </c>
      <c r="H122" s="12">
        <f t="shared" si="16"/>
        <v>0</v>
      </c>
      <c r="I122" s="12">
        <f t="shared" si="17"/>
        <v>0</v>
      </c>
      <c r="J122" s="12">
        <f t="shared" si="18"/>
        <v>0</v>
      </c>
      <c r="K122" s="12">
        <f t="shared" si="19"/>
        <v>0</v>
      </c>
      <c r="L122" s="12">
        <f t="shared" si="20"/>
        <v>9873300</v>
      </c>
      <c r="M122" s="17">
        <f t="shared" si="21"/>
        <v>0</v>
      </c>
    </row>
    <row r="123" spans="1:13" x14ac:dyDescent="0.25">
      <c r="A123" s="9">
        <v>24219900</v>
      </c>
      <c r="B123" s="10" t="str">
        <f t="shared" si="11"/>
        <v>2</v>
      </c>
      <c r="C123" s="10" t="str">
        <f t="shared" si="12"/>
        <v>24</v>
      </c>
      <c r="D123" s="10" t="str">
        <f t="shared" si="13"/>
        <v>242</v>
      </c>
      <c r="E123" s="12">
        <v>0</v>
      </c>
      <c r="F123" s="12">
        <f t="shared" si="14"/>
        <v>0</v>
      </c>
      <c r="G123" s="12">
        <f t="shared" si="15"/>
        <v>0</v>
      </c>
      <c r="H123" s="12">
        <f t="shared" si="16"/>
        <v>0</v>
      </c>
      <c r="I123" s="12">
        <f t="shared" si="17"/>
        <v>0</v>
      </c>
      <c r="J123" s="12">
        <f t="shared" si="18"/>
        <v>0</v>
      </c>
      <c r="K123" s="12">
        <f t="shared" si="19"/>
        <v>0</v>
      </c>
      <c r="L123" s="12">
        <f t="shared" si="20"/>
        <v>0</v>
      </c>
      <c r="M123" s="17">
        <f t="shared" si="21"/>
        <v>0</v>
      </c>
    </row>
    <row r="124" spans="1:13" x14ac:dyDescent="0.25">
      <c r="A124" s="9">
        <v>24710100</v>
      </c>
      <c r="B124" s="10" t="str">
        <f t="shared" si="11"/>
        <v>2</v>
      </c>
      <c r="C124" s="10" t="str">
        <f t="shared" si="12"/>
        <v>24</v>
      </c>
      <c r="D124" s="10" t="str">
        <f t="shared" si="13"/>
        <v>247</v>
      </c>
      <c r="E124" s="12">
        <v>100000</v>
      </c>
      <c r="F124" s="12">
        <f t="shared" si="14"/>
        <v>0</v>
      </c>
      <c r="G124" s="12">
        <f t="shared" si="15"/>
        <v>0</v>
      </c>
      <c r="H124" s="12">
        <f t="shared" si="16"/>
        <v>0</v>
      </c>
      <c r="I124" s="12">
        <f t="shared" si="17"/>
        <v>0</v>
      </c>
      <c r="J124" s="12">
        <f t="shared" si="18"/>
        <v>0</v>
      </c>
      <c r="K124" s="12">
        <f t="shared" si="19"/>
        <v>0</v>
      </c>
      <c r="L124" s="12">
        <f t="shared" si="20"/>
        <v>100000</v>
      </c>
      <c r="M124" s="17">
        <f t="shared" si="21"/>
        <v>0</v>
      </c>
    </row>
    <row r="125" spans="1:13" x14ac:dyDescent="0.25">
      <c r="A125" s="9">
        <v>24719900</v>
      </c>
      <c r="B125" s="10" t="str">
        <f t="shared" si="11"/>
        <v>2</v>
      </c>
      <c r="C125" s="10" t="str">
        <f t="shared" si="12"/>
        <v>24</v>
      </c>
      <c r="D125" s="10" t="str">
        <f t="shared" si="13"/>
        <v>247</v>
      </c>
      <c r="E125" s="12">
        <v>54403011.390000001</v>
      </c>
      <c r="F125" s="12">
        <f t="shared" si="14"/>
        <v>0</v>
      </c>
      <c r="G125" s="12">
        <f t="shared" si="15"/>
        <v>0</v>
      </c>
      <c r="H125" s="12">
        <f t="shared" si="16"/>
        <v>0</v>
      </c>
      <c r="I125" s="12">
        <f t="shared" si="17"/>
        <v>0</v>
      </c>
      <c r="J125" s="12">
        <f t="shared" si="18"/>
        <v>0</v>
      </c>
      <c r="K125" s="12">
        <f t="shared" si="19"/>
        <v>0</v>
      </c>
      <c r="L125" s="12">
        <f t="shared" si="20"/>
        <v>54403011.390000001</v>
      </c>
      <c r="M125" s="17">
        <f t="shared" si="21"/>
        <v>0</v>
      </c>
    </row>
    <row r="126" spans="1:13" x14ac:dyDescent="0.25">
      <c r="A126" s="9">
        <v>72102901</v>
      </c>
      <c r="B126" s="10" t="str">
        <f t="shared" si="11"/>
        <v>7</v>
      </c>
      <c r="C126" s="10" t="str">
        <f t="shared" si="12"/>
        <v>72</v>
      </c>
      <c r="D126" s="10" t="str">
        <f t="shared" si="13"/>
        <v>721</v>
      </c>
      <c r="E126" s="12">
        <v>210120880.22</v>
      </c>
      <c r="F126" s="12">
        <f t="shared" si="14"/>
        <v>0</v>
      </c>
      <c r="G126" s="12">
        <f t="shared" si="15"/>
        <v>210120880.22</v>
      </c>
      <c r="H126" s="12">
        <f t="shared" si="16"/>
        <v>0</v>
      </c>
      <c r="I126" s="12">
        <f t="shared" si="17"/>
        <v>0</v>
      </c>
      <c r="J126" s="12">
        <f t="shared" si="18"/>
        <v>0</v>
      </c>
      <c r="K126" s="12">
        <f t="shared" si="19"/>
        <v>0</v>
      </c>
      <c r="L126" s="12">
        <f t="shared" si="20"/>
        <v>0</v>
      </c>
      <c r="M126" s="17">
        <f t="shared" si="21"/>
        <v>0</v>
      </c>
    </row>
    <row r="127" spans="1:13" x14ac:dyDescent="0.25">
      <c r="A127" s="9">
        <v>72102902</v>
      </c>
      <c r="B127" s="10" t="str">
        <f t="shared" si="11"/>
        <v>7</v>
      </c>
      <c r="C127" s="10" t="str">
        <f t="shared" si="12"/>
        <v>72</v>
      </c>
      <c r="D127" s="10" t="str">
        <f t="shared" si="13"/>
        <v>721</v>
      </c>
      <c r="E127" s="12">
        <v>37382922.799999997</v>
      </c>
      <c r="F127" s="12">
        <f t="shared" si="14"/>
        <v>0</v>
      </c>
      <c r="G127" s="12">
        <f t="shared" si="15"/>
        <v>37382922.799999997</v>
      </c>
      <c r="H127" s="12">
        <f t="shared" si="16"/>
        <v>0</v>
      </c>
      <c r="I127" s="12">
        <f t="shared" si="17"/>
        <v>0</v>
      </c>
      <c r="J127" s="12">
        <f t="shared" si="18"/>
        <v>0</v>
      </c>
      <c r="K127" s="12">
        <f t="shared" si="19"/>
        <v>0</v>
      </c>
      <c r="L127" s="12">
        <f t="shared" si="20"/>
        <v>0</v>
      </c>
      <c r="M127" s="17">
        <f t="shared" si="21"/>
        <v>0</v>
      </c>
    </row>
    <row r="128" spans="1:13" x14ac:dyDescent="0.25">
      <c r="A128" s="9">
        <v>79909900</v>
      </c>
      <c r="B128" s="10" t="str">
        <f t="shared" si="11"/>
        <v>7</v>
      </c>
      <c r="C128" s="10" t="str">
        <f t="shared" si="12"/>
        <v>79</v>
      </c>
      <c r="D128" s="10" t="str">
        <f t="shared" si="13"/>
        <v>799</v>
      </c>
      <c r="E128" s="12">
        <v>3456873.29</v>
      </c>
      <c r="F128" s="12">
        <f t="shared" si="14"/>
        <v>0</v>
      </c>
      <c r="G128" s="12">
        <f t="shared" si="15"/>
        <v>0</v>
      </c>
      <c r="H128" s="12">
        <f t="shared" si="16"/>
        <v>0</v>
      </c>
      <c r="I128" s="12">
        <f t="shared" si="17"/>
        <v>0</v>
      </c>
      <c r="J128" s="12">
        <f t="shared" si="18"/>
        <v>0</v>
      </c>
      <c r="K128" s="12">
        <f t="shared" si="19"/>
        <v>0</v>
      </c>
      <c r="L128" s="12">
        <f t="shared" si="20"/>
        <v>0</v>
      </c>
      <c r="M128" s="17">
        <f t="shared" si="21"/>
        <v>3456873.29</v>
      </c>
    </row>
    <row r="129" spans="1:13" x14ac:dyDescent="0.25">
      <c r="A129" s="9">
        <v>91120500</v>
      </c>
      <c r="B129" s="10" t="str">
        <f t="shared" si="11"/>
        <v>9</v>
      </c>
      <c r="C129" s="10" t="str">
        <f t="shared" si="12"/>
        <v>91</v>
      </c>
      <c r="D129" s="10" t="str">
        <f t="shared" si="13"/>
        <v>911</v>
      </c>
      <c r="E129" s="12">
        <v>-27450525.84</v>
      </c>
      <c r="F129" s="12">
        <f t="shared" si="14"/>
        <v>-27450525.84</v>
      </c>
      <c r="G129" s="12">
        <f t="shared" si="15"/>
        <v>0</v>
      </c>
      <c r="H129" s="12">
        <f t="shared" si="16"/>
        <v>0</v>
      </c>
      <c r="I129" s="12">
        <f t="shared" si="17"/>
        <v>0</v>
      </c>
      <c r="J129" s="12">
        <f t="shared" si="18"/>
        <v>0</v>
      </c>
      <c r="K129" s="12">
        <f t="shared" si="19"/>
        <v>0</v>
      </c>
      <c r="L129" s="12">
        <f t="shared" si="20"/>
        <v>0</v>
      </c>
      <c r="M129" s="17">
        <f t="shared" si="21"/>
        <v>0</v>
      </c>
    </row>
    <row r="130" spans="1:13" x14ac:dyDescent="0.25">
      <c r="A130" s="9">
        <v>91120700</v>
      </c>
      <c r="B130" s="10" t="str">
        <f t="shared" si="11"/>
        <v>9</v>
      </c>
      <c r="C130" s="10" t="str">
        <f t="shared" si="12"/>
        <v>91</v>
      </c>
      <c r="D130" s="10" t="str">
        <f t="shared" si="13"/>
        <v>911</v>
      </c>
      <c r="E130" s="12">
        <v>-1593186.39</v>
      </c>
      <c r="F130" s="12">
        <f t="shared" si="14"/>
        <v>-1593186.39</v>
      </c>
      <c r="G130" s="12">
        <f t="shared" si="15"/>
        <v>0</v>
      </c>
      <c r="H130" s="12">
        <f t="shared" si="16"/>
        <v>0</v>
      </c>
      <c r="I130" s="12">
        <f t="shared" si="17"/>
        <v>0</v>
      </c>
      <c r="J130" s="12">
        <f t="shared" si="18"/>
        <v>0</v>
      </c>
      <c r="K130" s="12">
        <f t="shared" si="19"/>
        <v>0</v>
      </c>
      <c r="L130" s="12">
        <f t="shared" si="20"/>
        <v>0</v>
      </c>
      <c r="M130" s="17">
        <f t="shared" si="21"/>
        <v>0</v>
      </c>
    </row>
    <row r="131" spans="1:13" x14ac:dyDescent="0.25">
      <c r="A131" s="9">
        <v>91130200</v>
      </c>
      <c r="B131" s="10" t="str">
        <f t="shared" ref="B131:B138" si="22">MID(A131,1,1)</f>
        <v>9</v>
      </c>
      <c r="C131" s="10" t="str">
        <f t="shared" ref="C131:C138" si="23">MID(A131,1,2)</f>
        <v>91</v>
      </c>
      <c r="D131" s="10" t="str">
        <f t="shared" ref="D131:D138" si="24">MID(A131,1,3)</f>
        <v>911</v>
      </c>
      <c r="E131" s="12">
        <v>-498895302.25999999</v>
      </c>
      <c r="F131" s="12">
        <f t="shared" ref="F131:F138" si="25">IF(OR(C131="11",C131="91"),E131,0)</f>
        <v>-498895302.25999999</v>
      </c>
      <c r="G131" s="12">
        <f t="shared" ref="G131:G138" si="26">IF(OR(C131="12",C131="72"),E131,0)</f>
        <v>0</v>
      </c>
      <c r="H131" s="12">
        <f t="shared" ref="H131:H138" si="27">IF(C131="13",E131,0)</f>
        <v>0</v>
      </c>
      <c r="I131" s="12">
        <f t="shared" ref="I131:I138" si="28">IF(C131="16",E131,0)</f>
        <v>0</v>
      </c>
      <c r="J131" s="12">
        <f t="shared" ref="J131:J138" si="29">IF(OR(C131="17",C131="97"),E131,0)</f>
        <v>0</v>
      </c>
      <c r="K131" s="12">
        <f t="shared" ref="K131:K138" si="30">IF(C131="21",E131,0)</f>
        <v>0</v>
      </c>
      <c r="L131" s="12">
        <f t="shared" ref="L131:L138" si="31">IF(C131="24",E131,0)</f>
        <v>0</v>
      </c>
      <c r="M131" s="17">
        <f t="shared" ref="M131:M138" si="32">E131-SUM(F131:L131)</f>
        <v>0</v>
      </c>
    </row>
    <row r="132" spans="1:13" x14ac:dyDescent="0.25">
      <c r="A132" s="9">
        <v>97210101</v>
      </c>
      <c r="B132" s="10" t="str">
        <f t="shared" si="22"/>
        <v>9</v>
      </c>
      <c r="C132" s="10" t="str">
        <f t="shared" si="23"/>
        <v>97</v>
      </c>
      <c r="D132" s="10" t="str">
        <f t="shared" si="24"/>
        <v>972</v>
      </c>
      <c r="E132" s="12">
        <v>-474364585.89999998</v>
      </c>
      <c r="F132" s="12">
        <f t="shared" si="25"/>
        <v>0</v>
      </c>
      <c r="G132" s="12">
        <f t="shared" si="26"/>
        <v>0</v>
      </c>
      <c r="H132" s="12">
        <f t="shared" si="27"/>
        <v>0</v>
      </c>
      <c r="I132" s="12">
        <f t="shared" si="28"/>
        <v>0</v>
      </c>
      <c r="J132" s="12">
        <f t="shared" si="29"/>
        <v>-474364585.89999998</v>
      </c>
      <c r="K132" s="12">
        <f t="shared" si="30"/>
        <v>0</v>
      </c>
      <c r="L132" s="12">
        <f t="shared" si="31"/>
        <v>0</v>
      </c>
      <c r="M132" s="17">
        <f t="shared" si="32"/>
        <v>0</v>
      </c>
    </row>
    <row r="133" spans="1:13" x14ac:dyDescent="0.25">
      <c r="A133" s="9">
        <v>97210112</v>
      </c>
      <c r="B133" s="10" t="str">
        <f t="shared" si="22"/>
        <v>9</v>
      </c>
      <c r="C133" s="10" t="str">
        <f t="shared" si="23"/>
        <v>97</v>
      </c>
      <c r="D133" s="10" t="str">
        <f t="shared" si="24"/>
        <v>972</v>
      </c>
      <c r="E133" s="12">
        <v>-2923634.75</v>
      </c>
      <c r="F133" s="12">
        <f t="shared" si="25"/>
        <v>0</v>
      </c>
      <c r="G133" s="12">
        <f t="shared" si="26"/>
        <v>0</v>
      </c>
      <c r="H133" s="12">
        <f t="shared" si="27"/>
        <v>0</v>
      </c>
      <c r="I133" s="12">
        <f t="shared" si="28"/>
        <v>0</v>
      </c>
      <c r="J133" s="12">
        <f t="shared" si="29"/>
        <v>-2923634.75</v>
      </c>
      <c r="K133" s="12">
        <f t="shared" si="30"/>
        <v>0</v>
      </c>
      <c r="L133" s="12">
        <f t="shared" si="31"/>
        <v>0</v>
      </c>
      <c r="M133" s="17">
        <f t="shared" si="32"/>
        <v>0</v>
      </c>
    </row>
    <row r="134" spans="1:13" x14ac:dyDescent="0.25">
      <c r="A134" s="9">
        <v>97213600</v>
      </c>
      <c r="B134" s="10" t="str">
        <f t="shared" si="22"/>
        <v>9</v>
      </c>
      <c r="C134" s="10" t="str">
        <f t="shared" si="23"/>
        <v>97</v>
      </c>
      <c r="D134" s="10" t="str">
        <f t="shared" si="24"/>
        <v>972</v>
      </c>
      <c r="E134" s="12">
        <v>-729465.72</v>
      </c>
      <c r="F134" s="12">
        <f t="shared" si="25"/>
        <v>0</v>
      </c>
      <c r="G134" s="12">
        <f t="shared" si="26"/>
        <v>0</v>
      </c>
      <c r="H134" s="12">
        <f t="shared" si="27"/>
        <v>0</v>
      </c>
      <c r="I134" s="12">
        <f t="shared" si="28"/>
        <v>0</v>
      </c>
      <c r="J134" s="12">
        <f t="shared" si="29"/>
        <v>-729465.72</v>
      </c>
      <c r="K134" s="12">
        <f t="shared" si="30"/>
        <v>0</v>
      </c>
      <c r="L134" s="12">
        <f t="shared" si="31"/>
        <v>0</v>
      </c>
      <c r="M134" s="17">
        <f t="shared" si="32"/>
        <v>0</v>
      </c>
    </row>
    <row r="135" spans="1:13" x14ac:dyDescent="0.25">
      <c r="A135" s="9">
        <v>97220101</v>
      </c>
      <c r="B135" s="10" t="str">
        <f t="shared" si="22"/>
        <v>9</v>
      </c>
      <c r="C135" s="10" t="str">
        <f t="shared" si="23"/>
        <v>97</v>
      </c>
      <c r="D135" s="10" t="str">
        <f t="shared" si="24"/>
        <v>972</v>
      </c>
      <c r="E135" s="12">
        <v>-828224650.20000005</v>
      </c>
      <c r="F135" s="12">
        <f t="shared" si="25"/>
        <v>0</v>
      </c>
      <c r="G135" s="12">
        <f t="shared" si="26"/>
        <v>0</v>
      </c>
      <c r="H135" s="12">
        <f t="shared" si="27"/>
        <v>0</v>
      </c>
      <c r="I135" s="12">
        <f t="shared" si="28"/>
        <v>0</v>
      </c>
      <c r="J135" s="12">
        <f t="shared" si="29"/>
        <v>-828224650.20000005</v>
      </c>
      <c r="K135" s="12">
        <f t="shared" si="30"/>
        <v>0</v>
      </c>
      <c r="L135" s="12">
        <f t="shared" si="31"/>
        <v>0</v>
      </c>
      <c r="M135" s="17">
        <f t="shared" si="32"/>
        <v>0</v>
      </c>
    </row>
    <row r="136" spans="1:13" x14ac:dyDescent="0.25">
      <c r="A136" s="9">
        <v>97220102</v>
      </c>
      <c r="B136" s="10" t="str">
        <f t="shared" si="22"/>
        <v>9</v>
      </c>
      <c r="C136" s="10" t="str">
        <f t="shared" si="23"/>
        <v>97</v>
      </c>
      <c r="D136" s="10" t="str">
        <f t="shared" si="24"/>
        <v>972</v>
      </c>
      <c r="E136" s="12">
        <v>-136191197.58000001</v>
      </c>
      <c r="F136" s="12">
        <f t="shared" si="25"/>
        <v>0</v>
      </c>
      <c r="G136" s="12">
        <f t="shared" si="26"/>
        <v>0</v>
      </c>
      <c r="H136" s="12">
        <f t="shared" si="27"/>
        <v>0</v>
      </c>
      <c r="I136" s="12">
        <f t="shared" si="28"/>
        <v>0</v>
      </c>
      <c r="J136" s="12">
        <f t="shared" si="29"/>
        <v>-136191197.58000001</v>
      </c>
      <c r="K136" s="12">
        <f t="shared" si="30"/>
        <v>0</v>
      </c>
      <c r="L136" s="12">
        <f t="shared" si="31"/>
        <v>0</v>
      </c>
      <c r="M136" s="17">
        <f t="shared" si="32"/>
        <v>0</v>
      </c>
    </row>
    <row r="137" spans="1:13" x14ac:dyDescent="0.25">
      <c r="A137" s="9">
        <v>97220104</v>
      </c>
      <c r="B137" s="10" t="str">
        <f t="shared" si="22"/>
        <v>9</v>
      </c>
      <c r="C137" s="10" t="str">
        <f t="shared" si="23"/>
        <v>97</v>
      </c>
      <c r="D137" s="10" t="str">
        <f t="shared" si="24"/>
        <v>972</v>
      </c>
      <c r="E137" s="12">
        <v>-4911886.6100000003</v>
      </c>
      <c r="F137" s="12">
        <f t="shared" si="25"/>
        <v>0</v>
      </c>
      <c r="G137" s="12">
        <f t="shared" si="26"/>
        <v>0</v>
      </c>
      <c r="H137" s="12">
        <f t="shared" si="27"/>
        <v>0</v>
      </c>
      <c r="I137" s="12">
        <f t="shared" si="28"/>
        <v>0</v>
      </c>
      <c r="J137" s="12">
        <f t="shared" si="29"/>
        <v>-4911886.6100000003</v>
      </c>
      <c r="K137" s="12">
        <f t="shared" si="30"/>
        <v>0</v>
      </c>
      <c r="L137" s="12">
        <f t="shared" si="31"/>
        <v>0</v>
      </c>
      <c r="M137" s="17">
        <f t="shared" si="32"/>
        <v>0</v>
      </c>
    </row>
    <row r="138" spans="1:13" x14ac:dyDescent="0.25">
      <c r="A138" s="9">
        <v>97220113</v>
      </c>
      <c r="B138" s="10" t="str">
        <f t="shared" si="22"/>
        <v>9</v>
      </c>
      <c r="C138" s="10" t="str">
        <f t="shared" si="23"/>
        <v>97</v>
      </c>
      <c r="D138" s="10" t="str">
        <f t="shared" si="24"/>
        <v>972</v>
      </c>
      <c r="E138" s="12">
        <v>-6008680.6900000004</v>
      </c>
      <c r="F138" s="12">
        <f t="shared" si="25"/>
        <v>0</v>
      </c>
      <c r="G138" s="12">
        <f t="shared" si="26"/>
        <v>0</v>
      </c>
      <c r="H138" s="12">
        <f t="shared" si="27"/>
        <v>0</v>
      </c>
      <c r="I138" s="12">
        <f t="shared" si="28"/>
        <v>0</v>
      </c>
      <c r="J138" s="12">
        <f t="shared" si="29"/>
        <v>-6008680.6900000004</v>
      </c>
      <c r="K138" s="12">
        <f t="shared" si="30"/>
        <v>0</v>
      </c>
      <c r="L138" s="12">
        <f t="shared" si="31"/>
        <v>0</v>
      </c>
      <c r="M138" s="17">
        <f t="shared" si="32"/>
        <v>0</v>
      </c>
    </row>
    <row r="139" spans="1:13" x14ac:dyDescent="0.25">
      <c r="E139" s="20">
        <f>SUBTOTAL(9,E2:E138)</f>
        <v>7141017607.1100044</v>
      </c>
      <c r="F139" s="20">
        <f>SUBTOTAL(9,F2:F138)</f>
        <v>3474749463.1899996</v>
      </c>
      <c r="G139" s="20">
        <f>SUBTOTAL(9,G2:G138)</f>
        <v>539189057.08999991</v>
      </c>
      <c r="H139" s="20">
        <f>SUBTOTAL(9,H2:H138)</f>
        <v>336822282.21999997</v>
      </c>
      <c r="I139" s="20">
        <f>SUBTOTAL(9,I2:I138)</f>
        <v>269113505.56999999</v>
      </c>
      <c r="J139" s="20">
        <f>SUBTOTAL(9,J2:J138)</f>
        <v>2095152540.3499997</v>
      </c>
      <c r="K139" s="20">
        <f>SUBTOTAL(9,K2:K138)</f>
        <v>33865652.450000003</v>
      </c>
      <c r="L139" s="20">
        <f>SUBTOTAL(9,L2:L138)</f>
        <v>64376311.390000001</v>
      </c>
      <c r="M139" s="20">
        <f>SUBTOTAL(9,M2:M138)</f>
        <v>327748794.84999996</v>
      </c>
    </row>
    <row r="142" spans="1:13" x14ac:dyDescent="0.25">
      <c r="I142">
        <v>451120000</v>
      </c>
      <c r="J142" s="4">
        <v>5289046690.8599997</v>
      </c>
    </row>
    <row r="143" spans="1:13" x14ac:dyDescent="0.25">
      <c r="I143">
        <v>451120503</v>
      </c>
      <c r="J143" s="4">
        <v>-87624.86</v>
      </c>
    </row>
    <row r="144" spans="1:13" x14ac:dyDescent="0.25">
      <c r="I144">
        <v>451220101</v>
      </c>
      <c r="J144" s="4">
        <v>879162.46</v>
      </c>
    </row>
    <row r="145" spans="8:10" x14ac:dyDescent="0.25">
      <c r="J145" s="16">
        <f>SUM(J142:J144)</f>
        <v>5289838228.46</v>
      </c>
    </row>
    <row r="146" spans="8:10" x14ac:dyDescent="0.25">
      <c r="H146" s="21" t="s">
        <v>131</v>
      </c>
      <c r="I146" s="21"/>
      <c r="J146" s="22">
        <f>J139+J145</f>
        <v>7384990768.8099995</v>
      </c>
    </row>
  </sheetData>
  <autoFilter ref="A1:H138"/>
  <mergeCells count="1">
    <mergeCell ref="H146:I14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Pagamentos DFC</vt:lpstr>
      <vt:lpstr>Receita orçamentária DFC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Ednaldo Gomes de Paiva</cp:lastModifiedBy>
  <dcterms:created xsi:type="dcterms:W3CDTF">2018-03-05T17:45:00Z</dcterms:created>
  <dcterms:modified xsi:type="dcterms:W3CDTF">2018-03-05T19:35:19Z</dcterms:modified>
</cp:coreProperties>
</file>